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6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26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6MWDS\Downloads\sigma\figures\"/>
    </mc:Choice>
  </mc:AlternateContent>
  <xr:revisionPtr revIDLastSave="0" documentId="13_ncr:1_{64D911E8-D410-4666-B28D-DF5A05AED81F}" xr6:coauthVersionLast="36" xr6:coauthVersionMax="36" xr10:uidLastSave="{00000000-0000-0000-0000-000000000000}"/>
  <bookViews>
    <workbookView xWindow="-111" yWindow="-111" windowWidth="19431" windowHeight="10431" tabRatio="606" firstSheet="1" activeTab="1" xr2:uid="{00000000-000D-0000-FFFF-FFFF00000000}"/>
  </bookViews>
  <sheets>
    <sheet name="FAME Persistence2" sheetId="97" state="veryHidden" r:id="rId1"/>
    <sheet name="Fig14_Insured_Cata_Losses" sheetId="15" r:id="rId2"/>
    <sheet name="Figure 5" sheetId="54" state="hidden" r:id="rId3"/>
    <sheet name="Figure 5 (2)" sheetId="76" state="hidden" r:id="rId4"/>
    <sheet name="Figure 5 (3)" sheetId="77" state="hidden" r:id="rId5"/>
    <sheet name="Fig4_Insured vs Uninsured losse" sheetId="16" state="hidden" r:id="rId6"/>
    <sheet name="Fig 5" sheetId="30" state="hidden" r:id="rId7"/>
    <sheet name="Fig 6" sheetId="28" state="hidden" r:id="rId8"/>
    <sheet name="Fig 7" sheetId="29" state="hidden" r:id="rId9"/>
  </sheets>
  <externalReferences>
    <externalReference r:id="rId10"/>
    <externalReference r:id="rId11"/>
    <externalReference r:id="rId12"/>
    <externalReference r:id="rId13"/>
  </externalReferences>
  <definedNames>
    <definedName name="_ym1">[1]settings!$B$15</definedName>
    <definedName name="countrytag">[2]data!$N$2:$O$84</definedName>
    <definedName name="_xlnm.Print_Area" localSheetId="1">Fig14_Insured_Cata_Losses!#REF!</definedName>
    <definedName name="taglist">'[3]List of tags'!$A:$B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V13" i="77" l="1"/>
  <c r="S13" i="77"/>
  <c r="P13" i="77"/>
  <c r="M13" i="77"/>
  <c r="J13" i="77"/>
  <c r="G13" i="77"/>
  <c r="D13" i="77"/>
  <c r="V12" i="77"/>
  <c r="S12" i="77"/>
  <c r="P12" i="77"/>
  <c r="M12" i="77"/>
  <c r="J12" i="77"/>
  <c r="G12" i="77"/>
  <c r="D12" i="77"/>
  <c r="V11" i="77"/>
  <c r="S11" i="77"/>
  <c r="P11" i="77"/>
  <c r="M11" i="77"/>
  <c r="J11" i="77"/>
  <c r="G11" i="77"/>
  <c r="D11" i="77"/>
  <c r="V10" i="77"/>
  <c r="S10" i="77"/>
  <c r="P10" i="77"/>
  <c r="M10" i="77"/>
  <c r="J10" i="77"/>
  <c r="G10" i="77"/>
  <c r="D10" i="77"/>
  <c r="V9" i="77"/>
  <c r="S9" i="77"/>
  <c r="P9" i="77"/>
  <c r="M9" i="77"/>
  <c r="J9" i="77"/>
  <c r="G9" i="77"/>
  <c r="D9" i="77"/>
  <c r="V8" i="77"/>
  <c r="S8" i="77"/>
  <c r="P8" i="77"/>
  <c r="M8" i="77"/>
  <c r="J8" i="77"/>
  <c r="G8" i="77"/>
  <c r="D8" i="77"/>
  <c r="V7" i="77"/>
  <c r="S7" i="77"/>
  <c r="P7" i="77"/>
  <c r="M7" i="77"/>
  <c r="J7" i="77"/>
  <c r="G7" i="77"/>
  <c r="D7" i="77"/>
  <c r="V6" i="77"/>
  <c r="S6" i="77"/>
  <c r="P6" i="77"/>
  <c r="M6" i="77"/>
  <c r="J6" i="77"/>
  <c r="G6" i="77"/>
  <c r="D6" i="77"/>
  <c r="V5" i="77"/>
  <c r="S5" i="77"/>
  <c r="P5" i="77"/>
  <c r="M5" i="77"/>
  <c r="J5" i="77"/>
  <c r="G5" i="77"/>
  <c r="D5" i="77"/>
  <c r="V4" i="77"/>
  <c r="S4" i="77"/>
  <c r="P4" i="77"/>
  <c r="M4" i="77"/>
  <c r="J4" i="77"/>
  <c r="G4" i="77"/>
  <c r="D4" i="77"/>
  <c r="V2" i="77"/>
  <c r="S2" i="77"/>
  <c r="P2" i="77"/>
  <c r="M2" i="77"/>
  <c r="J2" i="77"/>
  <c r="G2" i="77"/>
  <c r="D2" i="77"/>
  <c r="V13" i="76" l="1"/>
  <c r="S13" i="76"/>
  <c r="P13" i="76"/>
  <c r="M13" i="76"/>
  <c r="J13" i="76"/>
  <c r="G13" i="76"/>
  <c r="D13" i="76"/>
  <c r="V12" i="76"/>
  <c r="S12" i="76"/>
  <c r="P12" i="76"/>
  <c r="M12" i="76"/>
  <c r="J12" i="76"/>
  <c r="G12" i="76"/>
  <c r="D12" i="76"/>
  <c r="V11" i="76"/>
  <c r="S11" i="76"/>
  <c r="P11" i="76"/>
  <c r="M11" i="76"/>
  <c r="J11" i="76"/>
  <c r="G11" i="76"/>
  <c r="D11" i="76"/>
  <c r="V10" i="76"/>
  <c r="S10" i="76"/>
  <c r="P10" i="76"/>
  <c r="M10" i="76"/>
  <c r="J10" i="76"/>
  <c r="G10" i="76"/>
  <c r="D10" i="76"/>
  <c r="V9" i="76"/>
  <c r="S9" i="76"/>
  <c r="P9" i="76"/>
  <c r="M9" i="76"/>
  <c r="J9" i="76"/>
  <c r="G9" i="76"/>
  <c r="D9" i="76"/>
  <c r="V8" i="76"/>
  <c r="S8" i="76"/>
  <c r="P8" i="76"/>
  <c r="M8" i="76"/>
  <c r="J8" i="76"/>
  <c r="G8" i="76"/>
  <c r="D8" i="76"/>
  <c r="V7" i="76"/>
  <c r="S7" i="76"/>
  <c r="P7" i="76"/>
  <c r="M7" i="76"/>
  <c r="J7" i="76"/>
  <c r="G7" i="76"/>
  <c r="D7" i="76"/>
  <c r="V6" i="76"/>
  <c r="S6" i="76"/>
  <c r="P6" i="76"/>
  <c r="M6" i="76"/>
  <c r="J6" i="76"/>
  <c r="G6" i="76"/>
  <c r="D6" i="76"/>
  <c r="V5" i="76"/>
  <c r="S5" i="76"/>
  <c r="P5" i="76"/>
  <c r="M5" i="76"/>
  <c r="J5" i="76"/>
  <c r="G5" i="76"/>
  <c r="D5" i="76"/>
  <c r="V4" i="76"/>
  <c r="S4" i="76"/>
  <c r="P4" i="76"/>
  <c r="M4" i="76"/>
  <c r="J4" i="76"/>
  <c r="G4" i="76"/>
  <c r="D4" i="76"/>
  <c r="V2" i="76"/>
  <c r="S2" i="76"/>
  <c r="P2" i="76"/>
  <c r="M2" i="76"/>
  <c r="J2" i="76"/>
  <c r="G2" i="76"/>
  <c r="D2" i="76"/>
  <c r="V13" i="54"/>
  <c r="M10" i="54" l="1"/>
  <c r="V12" i="54" l="1"/>
  <c r="V11" i="54"/>
  <c r="V10" i="54"/>
  <c r="V9" i="54"/>
  <c r="V8" i="54"/>
  <c r="V7" i="54"/>
  <c r="V6" i="54"/>
  <c r="V5" i="54"/>
  <c r="V4" i="54"/>
  <c r="V2" i="54"/>
  <c r="S13" i="54"/>
  <c r="S12" i="54"/>
  <c r="S11" i="54"/>
  <c r="S10" i="54"/>
  <c r="S9" i="54"/>
  <c r="S8" i="54"/>
  <c r="S7" i="54"/>
  <c r="S6" i="54"/>
  <c r="S5" i="54"/>
  <c r="S4" i="54"/>
  <c r="S2" i="54"/>
  <c r="P13" i="54"/>
  <c r="P12" i="54"/>
  <c r="P11" i="54"/>
  <c r="P10" i="54"/>
  <c r="P9" i="54"/>
  <c r="P8" i="54"/>
  <c r="P7" i="54"/>
  <c r="P6" i="54"/>
  <c r="P5" i="54"/>
  <c r="P4" i="54"/>
  <c r="P2" i="54"/>
  <c r="M13" i="54"/>
  <c r="M12" i="54"/>
  <c r="M11" i="54"/>
  <c r="M9" i="54"/>
  <c r="M8" i="54"/>
  <c r="M7" i="54"/>
  <c r="M6" i="54"/>
  <c r="M5" i="54"/>
  <c r="M4" i="54"/>
  <c r="M2" i="54"/>
  <c r="J13" i="54"/>
  <c r="J12" i="54"/>
  <c r="J11" i="54"/>
  <c r="J10" i="54"/>
  <c r="J9" i="54"/>
  <c r="J8" i="54"/>
  <c r="J7" i="54"/>
  <c r="J6" i="54"/>
  <c r="J5" i="54"/>
  <c r="J4" i="54"/>
  <c r="J2" i="54"/>
  <c r="G13" i="54"/>
  <c r="G12" i="54"/>
  <c r="G11" i="54"/>
  <c r="G10" i="54"/>
  <c r="G9" i="54"/>
  <c r="G8" i="54"/>
  <c r="G7" i="54"/>
  <c r="G6" i="54"/>
  <c r="G5" i="54"/>
  <c r="G4" i="54"/>
  <c r="G2" i="54"/>
  <c r="D13" i="54"/>
  <c r="D12" i="54"/>
  <c r="D11" i="54"/>
  <c r="D10" i="54"/>
  <c r="D9" i="54"/>
  <c r="D8" i="54"/>
  <c r="D7" i="54"/>
  <c r="D6" i="54"/>
  <c r="D5" i="54"/>
  <c r="D4" i="54"/>
  <c r="D2" i="54"/>
  <c r="E6" i="29" l="1"/>
  <c r="P41" i="29" l="1"/>
  <c r="D6" i="29" s="1"/>
  <c r="D5" i="29"/>
  <c r="D4" i="29"/>
  <c r="D3" i="29"/>
  <c r="E51" i="16" l="1"/>
  <c r="E52" i="16"/>
  <c r="F52" i="16"/>
  <c r="E28" i="16"/>
  <c r="G52" i="16" l="1"/>
  <c r="F51" i="16" l="1"/>
  <c r="G51" i="16" s="1"/>
  <c r="E50" i="16" l="1"/>
  <c r="F50" i="16" l="1"/>
  <c r="G50" i="16" s="1"/>
  <c r="E49" i="16"/>
  <c r="E7" i="16" l="1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6" i="16"/>
  <c r="F46" i="16" l="1"/>
  <c r="G46" i="16" s="1"/>
  <c r="F34" i="16"/>
  <c r="G34" i="16" s="1"/>
  <c r="F26" i="16"/>
  <c r="G26" i="16" s="1"/>
  <c r="F18" i="16"/>
  <c r="G18" i="16" s="1"/>
  <c r="F10" i="16"/>
  <c r="G10" i="16" s="1"/>
  <c r="F45" i="16"/>
  <c r="G45" i="16" s="1"/>
  <c r="F37" i="16"/>
  <c r="G37" i="16" s="1"/>
  <c r="F25" i="16"/>
  <c r="G25" i="16" s="1"/>
  <c r="F17" i="16"/>
  <c r="G17" i="16" s="1"/>
  <c r="F9" i="16"/>
  <c r="G9" i="16" s="1"/>
  <c r="F47" i="16"/>
  <c r="G47" i="16" s="1"/>
  <c r="F43" i="16"/>
  <c r="G43" i="16" s="1"/>
  <c r="F39" i="16"/>
  <c r="G39" i="16" s="1"/>
  <c r="F35" i="16"/>
  <c r="G35" i="16" s="1"/>
  <c r="F31" i="16"/>
  <c r="G31" i="16" s="1"/>
  <c r="F27" i="16"/>
  <c r="G27" i="16" s="1"/>
  <c r="F23" i="16"/>
  <c r="F19" i="16"/>
  <c r="G19" i="16" s="1"/>
  <c r="F15" i="16"/>
  <c r="G15" i="16" s="1"/>
  <c r="F11" i="16"/>
  <c r="G11" i="16" s="1"/>
  <c r="F7" i="16"/>
  <c r="G7" i="16" s="1"/>
  <c r="F38" i="16"/>
  <c r="G38" i="16" s="1"/>
  <c r="F49" i="16"/>
  <c r="G49" i="16" s="1"/>
  <c r="F42" i="16"/>
  <c r="G42" i="16" s="1"/>
  <c r="F30" i="16"/>
  <c r="G30" i="16" s="1"/>
  <c r="F22" i="16"/>
  <c r="G22" i="16" s="1"/>
  <c r="F14" i="16"/>
  <c r="G14" i="16" s="1"/>
  <c r="F6" i="16"/>
  <c r="G6" i="16" s="1"/>
  <c r="F41" i="16"/>
  <c r="G41" i="16" s="1"/>
  <c r="F33" i="16"/>
  <c r="G33" i="16" s="1"/>
  <c r="F29" i="16"/>
  <c r="G29" i="16" s="1"/>
  <c r="F21" i="16"/>
  <c r="G21" i="16" s="1"/>
  <c r="F13" i="16"/>
  <c r="F48" i="16"/>
  <c r="G48" i="16" s="1"/>
  <c r="F44" i="16"/>
  <c r="G44" i="16" s="1"/>
  <c r="F40" i="16"/>
  <c r="G40" i="16" s="1"/>
  <c r="F36" i="16"/>
  <c r="G36" i="16" s="1"/>
  <c r="F32" i="16"/>
  <c r="G32" i="16" s="1"/>
  <c r="F28" i="16"/>
  <c r="G28" i="16" s="1"/>
  <c r="F24" i="16"/>
  <c r="G24" i="16" s="1"/>
  <c r="F20" i="16"/>
  <c r="G20" i="16" s="1"/>
  <c r="F16" i="16"/>
  <c r="G16" i="16" s="1"/>
  <c r="F12" i="16"/>
  <c r="G12" i="16" s="1"/>
  <c r="F8" i="16"/>
  <c r="G8" i="16" s="1"/>
  <c r="G13" i="16"/>
  <c r="G23" i="1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N:\GS\ERC\Global\Sigma-Insights\sigma cata\Data\tPivotCtry2.accdb" keepAlive="1" name="tPivotCtry" description="Replaces Economic Loss with Insured Loss when Economic Loss=0 or &lt;Insured Loss" type="5" refreshedVersion="5" background="1" saveData="1">
    <dbPr connection="Provider=Microsoft.ACE.OLEDB.12.0;User ID=Admin;Data Source=\\Corp.gwpnet.com\dfs\SP\GS\ERC\Global\Sigma-Insights\sigma cata\Data\tPivotCtry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tPivot" commandType="3"/>
  </connection>
</connections>
</file>

<file path=xl/sharedStrings.xml><?xml version="1.0" encoding="utf-8"?>
<sst xmlns="http://schemas.openxmlformats.org/spreadsheetml/2006/main" count="204" uniqueCount="86">
  <si>
    <t>Grand Total</t>
  </si>
  <si>
    <t>Man-made disasters</t>
  </si>
  <si>
    <t>Earthquake/tsunami</t>
  </si>
  <si>
    <t>Weather-related catastrophes</t>
  </si>
  <si>
    <t>Insured losses</t>
  </si>
  <si>
    <t>Uninsured losses</t>
  </si>
  <si>
    <t>1999: Winter Storm Lothar</t>
  </si>
  <si>
    <t>2001: 9/11 attacks</t>
  </si>
  <si>
    <t>2005: Hurricanes Katrina, Rita, Wilma</t>
  </si>
  <si>
    <t>2008: Hurricanes Ike, Gustav</t>
  </si>
  <si>
    <t>2011: Japan. New Zealand earthquakes, Thailand flood</t>
  </si>
  <si>
    <t>2012: Hurricane Sandy</t>
  </si>
  <si>
    <t>US</t>
  </si>
  <si>
    <t>North America</t>
  </si>
  <si>
    <t>Europe</t>
  </si>
  <si>
    <t>Africa</t>
  </si>
  <si>
    <t>Asia</t>
  </si>
  <si>
    <t>Oceania/Australia</t>
  </si>
  <si>
    <t>World</t>
  </si>
  <si>
    <t>1992: Hurricane Andrew</t>
  </si>
  <si>
    <t>2010: Chile, New Zealand earthquakes</t>
  </si>
  <si>
    <t>2004: Hurricanes Ivan, Charley, Frances</t>
  </si>
  <si>
    <t>Country</t>
  </si>
  <si>
    <t>Figure 6</t>
  </si>
  <si>
    <t>Figure 7</t>
  </si>
  <si>
    <t xml:space="preserve">Figure 3 </t>
  </si>
  <si>
    <t>Insured vs uninsured losses, 1970–2015, USD billion in 2015 prices</t>
  </si>
  <si>
    <t>Total losses = insured+uninsured losses</t>
  </si>
  <si>
    <t xml:space="preserve">Source: Swiss Re Economic Research &amp; Consulting and Cat Perils. </t>
  </si>
  <si>
    <t>Figure 4</t>
  </si>
  <si>
    <t>Australia</t>
  </si>
  <si>
    <t>Canada</t>
  </si>
  <si>
    <t>Losses</t>
  </si>
  <si>
    <t>1980-1989</t>
  </si>
  <si>
    <t>1990-1999</t>
  </si>
  <si>
    <t>2000-2009</t>
  </si>
  <si>
    <t>2010-2016</t>
  </si>
  <si>
    <t>No of events</t>
  </si>
  <si>
    <t>Figure 5</t>
  </si>
  <si>
    <t>Location</t>
  </si>
  <si>
    <t>Insured Loss inflated in USD (mio)</t>
  </si>
  <si>
    <t>Economic Loss inflated in USD (mio)</t>
  </si>
  <si>
    <t>2008 US</t>
  </si>
  <si>
    <t>CA, Los Angeles, Sylmar, Riverside, Orange, Santa Barbara</t>
  </si>
  <si>
    <t>2016 US</t>
  </si>
  <si>
    <t>TN, Gatlinburg, Pigeon Forge</t>
  </si>
  <si>
    <t>2015 US</t>
  </si>
  <si>
    <t>Lake, Napa, Sonoma (CA)</t>
  </si>
  <si>
    <t>2009 AUS</t>
  </si>
  <si>
    <t>VIC, Marysville, Kinglake, Taggerty, Strathewen, St Andrews, Whittlesea, Wandong</t>
  </si>
  <si>
    <t>1993 US</t>
  </si>
  <si>
    <t>California: San Diego, Laguna Beach, Malibu, Los Angeles County, Orange County</t>
  </si>
  <si>
    <t>CA, San Bernardino county</t>
  </si>
  <si>
    <t>2003 US</t>
  </si>
  <si>
    <t>CA, San Diego county</t>
  </si>
  <si>
    <t>2007 US</t>
  </si>
  <si>
    <t>CA, San Diego, Los Angeles, Malibu, Tijuana</t>
  </si>
  <si>
    <t>2016 CAN</t>
  </si>
  <si>
    <t>Fort McMurray, Alberta</t>
  </si>
  <si>
    <t>1991 US</t>
  </si>
  <si>
    <t>CA, Berkeley, Oakland</t>
  </si>
  <si>
    <t>Calendar Year</t>
  </si>
  <si>
    <t>Loss Dollars Paid (000)</t>
  </si>
  <si>
    <t>1978-1987</t>
  </si>
  <si>
    <t>1988-1997</t>
  </si>
  <si>
    <t>1998-2007</t>
  </si>
  <si>
    <t>2008-2016</t>
  </si>
  <si>
    <t>*</t>
  </si>
  <si>
    <t>show the losses for 2016 in a different colour</t>
  </si>
  <si>
    <t>Source: Swiss Re Economic Research and Consulting and Cat Perils.</t>
  </si>
  <si>
    <t>Insured losses from wildfires in the US, Canada and Australia 1980-2016 (USD billion), at 2016 prices</t>
  </si>
  <si>
    <t>The 10 largest insured losses from wildfires events globally 1980 - 2016 (USD billion), at 2016 prices</t>
  </si>
  <si>
    <t>Total US insured NFIP losses by decade 1978-2016 (USD billion)</t>
  </si>
  <si>
    <t>Source: Swiss Re Institute</t>
  </si>
  <si>
    <t>updated</t>
  </si>
  <si>
    <t>Figure 5: Insured vs uninsured losses by region, in USD billion in 2018, and over the previous ten years</t>
  </si>
  <si>
    <t>we are waiting for an infographics</t>
  </si>
  <si>
    <t>South America</t>
  </si>
  <si>
    <t>Insured losses in USD bn</t>
  </si>
  <si>
    <t>Total losses in USD bn</t>
  </si>
  <si>
    <t>Uninsured losses in USD bn</t>
  </si>
  <si>
    <t>map does not show</t>
  </si>
  <si>
    <t>2017: Hurricanes Harvey, Irma, Maria</t>
  </si>
  <si>
    <t>2018: Camp Fire, Typhoon Jebi</t>
  </si>
  <si>
    <t>Insured catastrophe losses 1970 - 2019 in USD billion, at 2019 prices</t>
  </si>
  <si>
    <t>2019: Typhoon Hagibis, Faxai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</si>
</sst>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 * #,##0.00_ ;_ * \-#,##0.00_ ;_ * &quot;-&quot;??_ ;_ @_ "/>
    <numFmt numFmtId="165" formatCode="_(* #,##0.00_);_(* \(#,##0.00\);_(* &quot;-&quot;??_);_(@_)"/>
    <numFmt numFmtId="166" formatCode="#,##0.0"/>
    <numFmt numFmtId="167" formatCode="0.0"/>
  </numFmts>
  <fonts count="25" x14ac:knownFonts="1">
    <font>
      <sz val="10"/>
      <color indexed="8"/>
      <name val="MS Sans Serif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indexed="8"/>
      <name val="Univers"/>
      <family val="2"/>
    </font>
    <font>
      <b/>
      <sz val="15.8"/>
      <color rgb="FF000000"/>
      <name val="Univers"/>
      <family val="2"/>
    </font>
    <font>
      <sz val="11"/>
      <color indexed="8"/>
      <name val="Univers"/>
      <family val="2"/>
    </font>
    <font>
      <sz val="11"/>
      <color indexed="8"/>
      <name val="Univers"/>
      <family val="2"/>
    </font>
    <font>
      <sz val="8"/>
      <color rgb="FF000000"/>
      <name val="SwissReSans Light"/>
      <family val="2"/>
    </font>
    <font>
      <b/>
      <sz val="8"/>
      <color rgb="FF000000"/>
      <name val="SwissReSans Light"/>
      <family val="2"/>
    </font>
    <font>
      <b/>
      <sz val="12"/>
      <color indexed="8"/>
      <name val="SwissReSans Light"/>
      <family val="2"/>
    </font>
    <font>
      <sz val="7"/>
      <color indexed="8"/>
      <name val="SwissReSans"/>
      <family val="2"/>
    </font>
    <font>
      <sz val="9"/>
      <color indexed="8"/>
      <name val="SwissReSans Light"/>
      <family val="2"/>
    </font>
    <font>
      <b/>
      <sz val="14"/>
      <name val="SwissReSans Light"/>
      <family val="2"/>
    </font>
    <font>
      <sz val="14"/>
      <name val="MS Sans Serif"/>
    </font>
    <font>
      <sz val="14"/>
      <name val="Univers"/>
      <family val="2"/>
    </font>
    <font>
      <b/>
      <sz val="10"/>
      <color indexed="8"/>
      <name val="MS Sans Serif"/>
    </font>
    <font>
      <sz val="10"/>
      <color indexed="8"/>
      <name val="MS Sans Serif"/>
    </font>
    <font>
      <sz val="10"/>
      <color rgb="FF000000"/>
      <name val="Arial"/>
      <family val="2"/>
    </font>
    <font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7">
    <xf numFmtId="0" fontId="0" fillId="0" borderId="0"/>
    <xf numFmtId="0" fontId="6" fillId="0" borderId="0"/>
    <xf numFmtId="0" fontId="22" fillId="0" borderId="0"/>
    <xf numFmtId="9" fontId="22" fillId="0" borderId="0" applyFont="0" applyFill="0" applyBorder="0" applyAlignment="0" applyProtection="0"/>
    <xf numFmtId="0" fontId="23" fillId="0" borderId="0"/>
    <xf numFmtId="0" fontId="5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/>
    <xf numFmtId="0" fontId="2" fillId="0" borderId="0"/>
    <xf numFmtId="0" fontId="24" fillId="0" borderId="0"/>
    <xf numFmtId="9" fontId="24" fillId="0" borderId="0" applyFont="0" applyFill="0" applyBorder="0" applyAlignment="0" applyProtection="0"/>
    <xf numFmtId="0" fontId="1" fillId="0" borderId="0"/>
  </cellStyleXfs>
  <cellXfs count="30">
    <xf numFmtId="0" fontId="0" fillId="0" borderId="0" xfId="0"/>
    <xf numFmtId="0" fontId="7" fillId="0" borderId="0" xfId="0" applyFont="1"/>
    <xf numFmtId="3" fontId="7" fillId="0" borderId="0" xfId="0" applyNumberFormat="1" applyFont="1"/>
    <xf numFmtId="3" fontId="7" fillId="0" borderId="0" xfId="0" applyNumberFormat="1" applyFont="1" applyAlignment="1">
      <alignment horizontal="right"/>
    </xf>
    <xf numFmtId="0" fontId="8" fillId="0" borderId="0" xfId="0" applyFont="1" applyAlignment="1">
      <alignment horizontal="left" readingOrder="1"/>
    </xf>
    <xf numFmtId="0" fontId="9" fillId="0" borderId="0" xfId="0" applyFont="1"/>
    <xf numFmtId="0" fontId="9" fillId="0" borderId="0" xfId="0" applyFont="1" applyAlignment="1">
      <alignment horizontal="left"/>
    </xf>
    <xf numFmtId="166" fontId="9" fillId="0" borderId="0" xfId="0" applyNumberFormat="1" applyFont="1"/>
    <xf numFmtId="3" fontId="10" fillId="0" borderId="0" xfId="0" applyNumberFormat="1" applyFont="1"/>
    <xf numFmtId="3" fontId="9" fillId="0" borderId="0" xfId="0" applyNumberFormat="1" applyFont="1"/>
    <xf numFmtId="0" fontId="12" fillId="0" borderId="0" xfId="0" applyFont="1" applyAlignment="1">
      <alignment horizontal="left" vertical="center" wrapText="1"/>
    </xf>
    <xf numFmtId="166" fontId="7" fillId="0" borderId="0" xfId="0" applyNumberFormat="1" applyFont="1"/>
    <xf numFmtId="0" fontId="13" fillId="0" borderId="0" xfId="0" applyFont="1"/>
    <xf numFmtId="0" fontId="14" fillId="0" borderId="0" xfId="0" applyFont="1" applyAlignment="1">
      <alignment horizontal="left" vertical="center" indent="15"/>
    </xf>
    <xf numFmtId="0" fontId="15" fillId="0" borderId="0" xfId="0" applyFont="1"/>
    <xf numFmtId="0" fontId="18" fillId="0" borderId="0" xfId="0" applyFont="1"/>
    <xf numFmtId="1" fontId="0" fillId="0" borderId="0" xfId="0" applyNumberFormat="1"/>
    <xf numFmtId="0" fontId="19" fillId="0" borderId="0" xfId="0" applyFont="1"/>
    <xf numFmtId="0" fontId="11" fillId="0" borderId="0" xfId="0" applyFont="1" applyAlignment="1">
      <alignment horizontal="left" vertical="center" wrapText="1" indent="3"/>
    </xf>
    <xf numFmtId="2" fontId="0" fillId="0" borderId="0" xfId="0" applyNumberFormat="1"/>
    <xf numFmtId="0" fontId="0" fillId="2" borderId="0" xfId="0" applyFill="1"/>
    <xf numFmtId="167" fontId="0" fillId="2" borderId="0" xfId="0" applyNumberFormat="1" applyFill="1"/>
    <xf numFmtId="0" fontId="21" fillId="0" borderId="0" xfId="0" applyFont="1"/>
    <xf numFmtId="0" fontId="15" fillId="0" borderId="0" xfId="0" applyFont="1" applyAlignment="1">
      <alignment horizontal="left" vertical="center" indent="15"/>
    </xf>
    <xf numFmtId="0" fontId="7" fillId="2" borderId="0" xfId="0" applyFont="1" applyFill="1"/>
    <xf numFmtId="0" fontId="17" fillId="0" borderId="0" xfId="0" applyFont="1" applyAlignment="1"/>
    <xf numFmtId="0" fontId="16" fillId="0" borderId="0" xfId="0" applyFont="1" applyAlignment="1">
      <alignment vertical="center" wrapText="1"/>
    </xf>
    <xf numFmtId="0" fontId="0" fillId="0" borderId="0" xfId="0" quotePrefix="1"/>
    <xf numFmtId="19" fontId="0" fillId="0" borderId="0" xfId="0" applyNumberFormat="1"/>
    <xf numFmtId="0" fontId="7" fillId="3" borderId="0" xfId="0" applyFont="1" applyFill="1"/>
  </cellXfs>
  <cellStyles count="17">
    <cellStyle name="Comma 2" xfId="7" xr:uid="{00000000-0005-0000-0000-000000000000}"/>
    <cellStyle name="Comma 3" xfId="10" xr:uid="{00000000-0005-0000-0000-000001000000}"/>
    <cellStyle name="Normal" xfId="0" builtinId="0"/>
    <cellStyle name="Normal 10" xfId="16" xr:uid="{BA07D0F8-803E-41B8-B529-266FF53F10DA}"/>
    <cellStyle name="Normal 2" xfId="1" xr:uid="{00000000-0005-0000-0000-000003000000}"/>
    <cellStyle name="Normal 2 2" xfId="12" xr:uid="{4A19CB77-3253-4439-AAB2-FE96371C98E7}"/>
    <cellStyle name="Normal 3" xfId="2" xr:uid="{00000000-0005-0000-0000-000004000000}"/>
    <cellStyle name="Normal 4" xfId="4" xr:uid="{00000000-0005-0000-0000-000005000000}"/>
    <cellStyle name="Normal 5" xfId="5" xr:uid="{00000000-0005-0000-0000-000006000000}"/>
    <cellStyle name="Normal 6" xfId="6" xr:uid="{00000000-0005-0000-0000-000007000000}"/>
    <cellStyle name="Normal 7" xfId="9" xr:uid="{00000000-0005-0000-0000-000008000000}"/>
    <cellStyle name="Normal 8" xfId="13" xr:uid="{23D3502F-A0BC-4A00-97B0-235727F3575F}"/>
    <cellStyle name="Normal 9" xfId="14" xr:uid="{DA3674BB-0B69-4330-B4F7-0361C781A8E5}"/>
    <cellStyle name="Percent 2" xfId="3" xr:uid="{00000000-0005-0000-0000-00000A000000}"/>
    <cellStyle name="Percent 3" xfId="8" xr:uid="{00000000-0005-0000-0000-00000B000000}"/>
    <cellStyle name="Percent 4" xfId="11" xr:uid="{00000000-0005-0000-0000-00000C000000}"/>
    <cellStyle name="Percent 5" xfId="15" xr:uid="{4D55F64C-A3A3-4EAB-8D87-E769E2D417E2}"/>
  </cellStyles>
  <dxfs count="12">
    <dxf>
      <fill>
        <patternFill>
          <bgColor rgb="FFFFE2C0"/>
        </patternFill>
      </fill>
    </dxf>
    <dxf>
      <fill>
        <patternFill>
          <bgColor rgb="FFFFE2C0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FFA02F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</dxfs>
  <tableStyles count="3" defaultTableStyle="TableStyleMedium9" defaultPivotStyle="PivotStyleLight16">
    <tableStyle name="Swiss Re Table 1" pivot="0" count="4" xr9:uid="{00000000-0011-0000-FFFF-FFFF00000000}">
      <tableStyleElement type="headerRow" dxfId="11"/>
      <tableStyleElement type="totalRow" dxfId="10"/>
      <tableStyleElement type="secondRowStripe" dxfId="9"/>
      <tableStyleElement type="firstColumnStripe" dxfId="8"/>
    </tableStyle>
    <tableStyle name="Swiss Re Table 2" pivot="0" count="4" xr9:uid="{00000000-0011-0000-FFFF-FFFF01000000}">
      <tableStyleElement type="headerRow" dxfId="7"/>
      <tableStyleElement type="totalRow" dxfId="6"/>
      <tableStyleElement type="secondRowStripe" dxfId="5"/>
      <tableStyleElement type="firstColumnStripe" dxfId="4"/>
    </tableStyle>
    <tableStyle name="Swiss Re Table 4" pivot="0" count="4" xr9:uid="{00000000-0011-0000-FFFF-FFFF02000000}">
      <tableStyleElement type="headerRow" dxfId="3"/>
      <tableStyleElement type="totalRow" dxfId="2"/>
      <tableStyleElement type="second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7132856120257701E-2"/>
          <c:y val="0.12900118649552425"/>
          <c:w val="0.86422010770771152"/>
          <c:h val="0.7217302831372405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Fig14_Insured_Cata_Losses!$B$5</c:f>
              <c:strCache>
                <c:ptCount val="1"/>
                <c:pt idx="0">
                  <c:v>Earthquake/tsunami</c:v>
                </c:pt>
              </c:strCache>
            </c:strRef>
          </c:tx>
          <c:spPr>
            <a:solidFill>
              <a:srgbClr val="0070C0"/>
            </a:solidFill>
            <a:ln w="12700">
              <a:noFill/>
              <a:prstDash val="solid"/>
            </a:ln>
          </c:spPr>
          <c:invertIfNegative val="0"/>
          <c:cat>
            <c:numRef>
              <c:f>Fig14_Insured_Cata_Losses!$A$6:$A$55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Fig14_Insured_Cata_Losses!$B$6:$B$55</c:f>
              <c:numCache>
                <c:formatCode>#\ ##0.0</c:formatCode>
                <c:ptCount val="50"/>
                <c:pt idx="0">
                  <c:v>95.826989999999995</c:v>
                </c:pt>
                <c:pt idx="1">
                  <c:v>207.46796699999999</c:v>
                </c:pt>
                <c:pt idx="2">
                  <c:v>826.15286000000003</c:v>
                </c:pt>
                <c:pt idx="6">
                  <c:v>341.50212399999998</c:v>
                </c:pt>
                <c:pt idx="8">
                  <c:v>36.077151999999998</c:v>
                </c:pt>
                <c:pt idx="10">
                  <c:v>208.04739499999999</c:v>
                </c:pt>
                <c:pt idx="11">
                  <c:v>14.062099999999999</c:v>
                </c:pt>
                <c:pt idx="13">
                  <c:v>107.63326499999999</c:v>
                </c:pt>
                <c:pt idx="15">
                  <c:v>993.6808860000001</c:v>
                </c:pt>
                <c:pt idx="16">
                  <c:v>538.70934299999999</c:v>
                </c:pt>
                <c:pt idx="17">
                  <c:v>2129.1553039999999</c:v>
                </c:pt>
                <c:pt idx="18">
                  <c:v>23.342008</c:v>
                </c:pt>
                <c:pt idx="19">
                  <c:v>3388.4168570000002</c:v>
                </c:pt>
                <c:pt idx="20">
                  <c:v>335.07901400000003</c:v>
                </c:pt>
                <c:pt idx="21">
                  <c:v>184.40023900000003</c:v>
                </c:pt>
                <c:pt idx="22">
                  <c:v>160.013194</c:v>
                </c:pt>
                <c:pt idx="23">
                  <c:v>410.68298600000003</c:v>
                </c:pt>
                <c:pt idx="24">
                  <c:v>26427.796514000001</c:v>
                </c:pt>
                <c:pt idx="25">
                  <c:v>4197.5242309999994</c:v>
                </c:pt>
                <c:pt idx="26">
                  <c:v>117.44455000000001</c:v>
                </c:pt>
                <c:pt idx="27">
                  <c:v>175.611389</c:v>
                </c:pt>
                <c:pt idx="28">
                  <c:v>80.166905999999997</c:v>
                </c:pt>
                <c:pt idx="29">
                  <c:v>3492.8870559999996</c:v>
                </c:pt>
                <c:pt idx="30">
                  <c:v>29.691040000000001</c:v>
                </c:pt>
                <c:pt idx="31">
                  <c:v>953.75105500000006</c:v>
                </c:pt>
                <c:pt idx="32">
                  <c:v>7.1060249999999998</c:v>
                </c:pt>
                <c:pt idx="33">
                  <c:v>645.98346800000013</c:v>
                </c:pt>
                <c:pt idx="34">
                  <c:v>3721.1057000000001</c:v>
                </c:pt>
                <c:pt idx="35">
                  <c:v>679.04227700000001</c:v>
                </c:pt>
                <c:pt idx="36">
                  <c:v>102.728655</c:v>
                </c:pt>
                <c:pt idx="37">
                  <c:v>916.00077499999998</c:v>
                </c:pt>
                <c:pt idx="38">
                  <c:v>631.63862099999994</c:v>
                </c:pt>
                <c:pt idx="39">
                  <c:v>884.67511600000012</c:v>
                </c:pt>
                <c:pt idx="40">
                  <c:v>19004.834889000002</c:v>
                </c:pt>
                <c:pt idx="41">
                  <c:v>59673.322039000006</c:v>
                </c:pt>
                <c:pt idx="42">
                  <c:v>1904.5148240000001</c:v>
                </c:pt>
                <c:pt idx="43">
                  <c:v>49.380929999999999</c:v>
                </c:pt>
                <c:pt idx="44">
                  <c:v>372.83982400000008</c:v>
                </c:pt>
                <c:pt idx="45">
                  <c:v>550.11405000000002</c:v>
                </c:pt>
                <c:pt idx="46">
                  <c:v>9245.2462039999991</c:v>
                </c:pt>
                <c:pt idx="47" formatCode="#,##0">
                  <c:v>132.19649999999999</c:v>
                </c:pt>
                <c:pt idx="48" formatCode="#,##0">
                  <c:v>2638.5334479999997</c:v>
                </c:pt>
                <c:pt idx="49" formatCode="#,##0">
                  <c:v>79.190345000000008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D1-49B4-A43F-DE52BD8A03F7}"/>
            </c:ext>
          </c:extLst>
        </c:ser>
        <c:ser>
          <c:idx val="0"/>
          <c:order val="1"/>
          <c:tx>
            <c:strRef>
              <c:f>Fig14_Insured_Cata_Losses!$D$5</c:f>
              <c:strCache>
                <c:ptCount val="1"/>
                <c:pt idx="0">
                  <c:v>Weather-related catastrophes</c:v>
                </c:pt>
              </c:strCache>
            </c:strRef>
          </c:tx>
          <c:spPr>
            <a:solidFill>
              <a:srgbClr val="1F497D">
                <a:lumMod val="40000"/>
                <a:lumOff val="60000"/>
              </a:srgbClr>
            </a:solidFill>
          </c:spPr>
          <c:invertIfNegative val="0"/>
          <c:cat>
            <c:numRef>
              <c:f>Fig14_Insured_Cata_Losses!$A$6:$A$55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Fig14_Insured_Cata_Losses!$D$6:$D$55</c:f>
              <c:numCache>
                <c:formatCode>#\ ##0.0</c:formatCode>
                <c:ptCount val="50"/>
                <c:pt idx="0">
                  <c:v>3281.7587150000004</c:v>
                </c:pt>
                <c:pt idx="1">
                  <c:v>848.94149400000003</c:v>
                </c:pt>
                <c:pt idx="2">
                  <c:v>2242.077182</c:v>
                </c:pt>
                <c:pt idx="3">
                  <c:v>3785.1436530000005</c:v>
                </c:pt>
                <c:pt idx="4">
                  <c:v>5426.4241310000016</c:v>
                </c:pt>
                <c:pt idx="5">
                  <c:v>2875.8908609999999</c:v>
                </c:pt>
                <c:pt idx="6">
                  <c:v>3980.3859809999999</c:v>
                </c:pt>
                <c:pt idx="7">
                  <c:v>1589.9490370000001</c:v>
                </c:pt>
                <c:pt idx="8">
                  <c:v>3394.1062079999988</c:v>
                </c:pt>
                <c:pt idx="9">
                  <c:v>6620.1365809999998</c:v>
                </c:pt>
                <c:pt idx="10">
                  <c:v>2832.2868350000003</c:v>
                </c:pt>
                <c:pt idx="11">
                  <c:v>2928.3890869999996</c:v>
                </c:pt>
                <c:pt idx="12">
                  <c:v>6463.3930350000001</c:v>
                </c:pt>
                <c:pt idx="13">
                  <c:v>10143.365424000003</c:v>
                </c:pt>
                <c:pt idx="14">
                  <c:v>5786.06916</c:v>
                </c:pt>
                <c:pt idx="15">
                  <c:v>8142.2435490000007</c:v>
                </c:pt>
                <c:pt idx="16">
                  <c:v>2512.5277070000002</c:v>
                </c:pt>
                <c:pt idx="17">
                  <c:v>12549.474883999999</c:v>
                </c:pt>
                <c:pt idx="18">
                  <c:v>5799.3294590000014</c:v>
                </c:pt>
                <c:pt idx="19">
                  <c:v>16630.861154999999</c:v>
                </c:pt>
                <c:pt idx="20">
                  <c:v>27599.269403000009</c:v>
                </c:pt>
                <c:pt idx="21">
                  <c:v>23841.137345000006</c:v>
                </c:pt>
                <c:pt idx="22">
                  <c:v>43668.477826000009</c:v>
                </c:pt>
                <c:pt idx="23">
                  <c:v>16356.207260999998</c:v>
                </c:pt>
                <c:pt idx="24">
                  <c:v>11340.087589000001</c:v>
                </c:pt>
                <c:pt idx="25">
                  <c:v>20511.102936000007</c:v>
                </c:pt>
                <c:pt idx="26">
                  <c:v>15672.861371000001</c:v>
                </c:pt>
                <c:pt idx="27">
                  <c:v>9486.1768389999997</c:v>
                </c:pt>
                <c:pt idx="28">
                  <c:v>25316.969368999999</c:v>
                </c:pt>
                <c:pt idx="29">
                  <c:v>42337.140854999998</c:v>
                </c:pt>
                <c:pt idx="30">
                  <c:v>13055.935878999997</c:v>
                </c:pt>
                <c:pt idx="31">
                  <c:v>15670.868220000002</c:v>
                </c:pt>
                <c:pt idx="32">
                  <c:v>20817.878707000007</c:v>
                </c:pt>
                <c:pt idx="33">
                  <c:v>24571.419923999991</c:v>
                </c:pt>
                <c:pt idx="34">
                  <c:v>60097.806498999991</c:v>
                </c:pt>
                <c:pt idx="35">
                  <c:v>134584.27864299997</c:v>
                </c:pt>
                <c:pt idx="36">
                  <c:v>16790.971193000001</c:v>
                </c:pt>
                <c:pt idx="37">
                  <c:v>29226.253623999994</c:v>
                </c:pt>
                <c:pt idx="38">
                  <c:v>52469.460431999985</c:v>
                </c:pt>
                <c:pt idx="39">
                  <c:v>26281.847781000008</c:v>
                </c:pt>
                <c:pt idx="40">
                  <c:v>34924.221961999981</c:v>
                </c:pt>
                <c:pt idx="41">
                  <c:v>75854.565805999984</c:v>
                </c:pt>
                <c:pt idx="42">
                  <c:v>72114.057222999996</c:v>
                </c:pt>
                <c:pt idx="43">
                  <c:v>39178.392537000007</c:v>
                </c:pt>
                <c:pt idx="44">
                  <c:v>31665.994083999991</c:v>
                </c:pt>
                <c:pt idx="45">
                  <c:v>29642.392640000002</c:v>
                </c:pt>
                <c:pt idx="46">
                  <c:v>40339.194046000004</c:v>
                </c:pt>
                <c:pt idx="47" formatCode="#,##0">
                  <c:v>144478.05783700003</c:v>
                </c:pt>
                <c:pt idx="48" formatCode="#,##0">
                  <c:v>81374.615818999984</c:v>
                </c:pt>
                <c:pt idx="49" formatCode="#,##0">
                  <c:v>51894.107570999993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D1-49B4-A43F-DE52BD8A03F7}"/>
            </c:ext>
          </c:extLst>
        </c:ser>
        <c:ser>
          <c:idx val="2"/>
          <c:order val="2"/>
          <c:tx>
            <c:strRef>
              <c:f>Fig14_Insured_Cata_Losses!$C$5</c:f>
              <c:strCache>
                <c:ptCount val="1"/>
                <c:pt idx="0">
                  <c:v>Man-made disasters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Fig14_Insured_Cata_Losses!$A$6:$A$55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Fig14_Insured_Cata_Losses!$C$6:$C$55</c:f>
              <c:numCache>
                <c:formatCode>#\ ##0.0</c:formatCode>
                <c:ptCount val="50"/>
                <c:pt idx="0">
                  <c:v>2776.2448029999996</c:v>
                </c:pt>
                <c:pt idx="1">
                  <c:v>2031.347755</c:v>
                </c:pt>
                <c:pt idx="2">
                  <c:v>2652.5861890000006</c:v>
                </c:pt>
                <c:pt idx="3">
                  <c:v>3558.0316350000003</c:v>
                </c:pt>
                <c:pt idx="4">
                  <c:v>3435.9120059999996</c:v>
                </c:pt>
                <c:pt idx="5">
                  <c:v>3362.5533159999995</c:v>
                </c:pt>
                <c:pt idx="6">
                  <c:v>3880.0932149999994</c:v>
                </c:pt>
                <c:pt idx="7">
                  <c:v>4947.9313400000001</c:v>
                </c:pt>
                <c:pt idx="8">
                  <c:v>3700.9429400000008</c:v>
                </c:pt>
                <c:pt idx="9">
                  <c:v>7561.9138070000008</c:v>
                </c:pt>
                <c:pt idx="10">
                  <c:v>5773.7286859999995</c:v>
                </c:pt>
                <c:pt idx="11">
                  <c:v>2302.0676629999998</c:v>
                </c:pt>
                <c:pt idx="12">
                  <c:v>4549.1086980000009</c:v>
                </c:pt>
                <c:pt idx="13">
                  <c:v>3258.7609119999993</c:v>
                </c:pt>
                <c:pt idx="14">
                  <c:v>3237.7845979999993</c:v>
                </c:pt>
                <c:pt idx="15">
                  <c:v>3774.4019179999996</c:v>
                </c:pt>
                <c:pt idx="16">
                  <c:v>3790.9242869999994</c:v>
                </c:pt>
                <c:pt idx="17">
                  <c:v>4816.187957000001</c:v>
                </c:pt>
                <c:pt idx="18">
                  <c:v>9291.1390749999973</c:v>
                </c:pt>
                <c:pt idx="19">
                  <c:v>10301.007380000001</c:v>
                </c:pt>
                <c:pt idx="20">
                  <c:v>6857.8908680000004</c:v>
                </c:pt>
                <c:pt idx="21">
                  <c:v>6847.0267490000015</c:v>
                </c:pt>
                <c:pt idx="22">
                  <c:v>8503.8982089999954</c:v>
                </c:pt>
                <c:pt idx="23">
                  <c:v>6243.1446239999996</c:v>
                </c:pt>
                <c:pt idx="24">
                  <c:v>8140.8468410000005</c:v>
                </c:pt>
                <c:pt idx="25">
                  <c:v>4562.4524679999995</c:v>
                </c:pt>
                <c:pt idx="26">
                  <c:v>7630.7233230000029</c:v>
                </c:pt>
                <c:pt idx="27">
                  <c:v>7028.6134869999987</c:v>
                </c:pt>
                <c:pt idx="28">
                  <c:v>6388.9745889999995</c:v>
                </c:pt>
                <c:pt idx="29">
                  <c:v>8907.904806999999</c:v>
                </c:pt>
                <c:pt idx="30">
                  <c:v>6541.7319609999995</c:v>
                </c:pt>
                <c:pt idx="31">
                  <c:v>37254.919039999993</c:v>
                </c:pt>
                <c:pt idx="32">
                  <c:v>4336.4596579999998</c:v>
                </c:pt>
                <c:pt idx="33">
                  <c:v>4502.1665379999986</c:v>
                </c:pt>
                <c:pt idx="34">
                  <c:v>5059.0888279999972</c:v>
                </c:pt>
                <c:pt idx="35">
                  <c:v>7121.0264099999958</c:v>
                </c:pt>
                <c:pt idx="36">
                  <c:v>6464.1106910000017</c:v>
                </c:pt>
                <c:pt idx="37">
                  <c:v>7117.2922840000001</c:v>
                </c:pt>
                <c:pt idx="38">
                  <c:v>9915.953083999997</c:v>
                </c:pt>
                <c:pt idx="39">
                  <c:v>4680.4101190000001</c:v>
                </c:pt>
                <c:pt idx="40">
                  <c:v>5595.7065610000018</c:v>
                </c:pt>
                <c:pt idx="41">
                  <c:v>7718.6331229999996</c:v>
                </c:pt>
                <c:pt idx="42">
                  <c:v>6546.4027969999988</c:v>
                </c:pt>
                <c:pt idx="43">
                  <c:v>8466.5782789999994</c:v>
                </c:pt>
                <c:pt idx="44">
                  <c:v>7600.1156520000013</c:v>
                </c:pt>
                <c:pt idx="45">
                  <c:v>10315.415163</c:v>
                </c:pt>
                <c:pt idx="46">
                  <c:v>8738.2917239999952</c:v>
                </c:pt>
                <c:pt idx="47" formatCode="#,##0">
                  <c:v>6836.4034120000006</c:v>
                </c:pt>
                <c:pt idx="48" formatCode="#,##0">
                  <c:v>8737.8019450000011</c:v>
                </c:pt>
                <c:pt idx="49" formatCode="#,##0">
                  <c:v>7728.9316699999999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D1-49B4-A43F-DE52BD8A0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11802208"/>
        <c:axId val="1011802600"/>
      </c:barChart>
      <c:lineChart>
        <c:grouping val="standard"/>
        <c:varyColors val="0"/>
        <c:ser>
          <c:idx val="3"/>
          <c:order val="3"/>
          <c:spPr>
            <a:ln>
              <a:solidFill>
                <a:srgbClr val="7030A0">
                  <a:alpha val="2000"/>
                </a:srgbClr>
              </a:solidFill>
            </a:ln>
          </c:spPr>
          <c:marker>
            <c:symbol val="none"/>
          </c:marker>
          <c:cat>
            <c:numRef>
              <c:f>Fig14_Insured_Cata_Losses!$A$6:$A$54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Fig14_Insured_Cata_Losses!$E$6:$E$54</c:f>
              <c:numCache>
                <c:formatCode>#\ ##0.0</c:formatCode>
                <c:ptCount val="49"/>
                <c:pt idx="0">
                  <c:v>6153.830508</c:v>
                </c:pt>
                <c:pt idx="1">
                  <c:v>3087.757216</c:v>
                </c:pt>
                <c:pt idx="2">
                  <c:v>5720.8162310000007</c:v>
                </c:pt>
                <c:pt idx="3">
                  <c:v>7343.1752880000004</c:v>
                </c:pt>
                <c:pt idx="4">
                  <c:v>8862.3361370000021</c:v>
                </c:pt>
                <c:pt idx="5">
                  <c:v>6238.4441769999994</c:v>
                </c:pt>
                <c:pt idx="6">
                  <c:v>8201.981319999999</c:v>
                </c:pt>
                <c:pt idx="7">
                  <c:v>6537.8803770000004</c:v>
                </c:pt>
                <c:pt idx="8">
                  <c:v>7131.1262999999999</c:v>
                </c:pt>
                <c:pt idx="9">
                  <c:v>14182.050388</c:v>
                </c:pt>
                <c:pt idx="10">
                  <c:v>8814.0629159999989</c:v>
                </c:pt>
                <c:pt idx="11">
                  <c:v>5244.5188499999995</c:v>
                </c:pt>
                <c:pt idx="12">
                  <c:v>11012.501733000001</c:v>
                </c:pt>
                <c:pt idx="13">
                  <c:v>13509.759601000002</c:v>
                </c:pt>
                <c:pt idx="14">
                  <c:v>9023.8537579999993</c:v>
                </c:pt>
                <c:pt idx="15">
                  <c:v>12910.326353</c:v>
                </c:pt>
                <c:pt idx="16">
                  <c:v>6842.1613369999995</c:v>
                </c:pt>
                <c:pt idx="17">
                  <c:v>19494.818145000001</c:v>
                </c:pt>
                <c:pt idx="18">
                  <c:v>15113.810541999999</c:v>
                </c:pt>
                <c:pt idx="19">
                  <c:v>30320.285391999998</c:v>
                </c:pt>
                <c:pt idx="20">
                  <c:v>34792.239285000011</c:v>
                </c:pt>
                <c:pt idx="21">
                  <c:v>30872.564333000009</c:v>
                </c:pt>
                <c:pt idx="22">
                  <c:v>52332.389229000008</c:v>
                </c:pt>
                <c:pt idx="23">
                  <c:v>23010.034870999996</c:v>
                </c:pt>
                <c:pt idx="24">
                  <c:v>45908.730944000003</c:v>
                </c:pt>
                <c:pt idx="25">
                  <c:v>29271.079635000006</c:v>
                </c:pt>
                <c:pt idx="26">
                  <c:v>23421.029244000005</c:v>
                </c:pt>
                <c:pt idx="27">
                  <c:v>16690.401715</c:v>
                </c:pt>
                <c:pt idx="28">
                  <c:v>31786.110863999998</c:v>
                </c:pt>
                <c:pt idx="29">
                  <c:v>54737.932717999996</c:v>
                </c:pt>
                <c:pt idx="30">
                  <c:v>19627.358879999996</c:v>
                </c:pt>
                <c:pt idx="31">
                  <c:v>53879.538314999998</c:v>
                </c:pt>
                <c:pt idx="32">
                  <c:v>25161.444390000008</c:v>
                </c:pt>
                <c:pt idx="33">
                  <c:v>29719.569929999991</c:v>
                </c:pt>
                <c:pt idx="34">
                  <c:v>68878.001026999991</c:v>
                </c:pt>
                <c:pt idx="35">
                  <c:v>142384.34732999996</c:v>
                </c:pt>
                <c:pt idx="36">
                  <c:v>23357.810539000002</c:v>
                </c:pt>
                <c:pt idx="37">
                  <c:v>37259.546682999993</c:v>
                </c:pt>
                <c:pt idx="38">
                  <c:v>63017.052136999984</c:v>
                </c:pt>
                <c:pt idx="39">
                  <c:v>31846.93301600001</c:v>
                </c:pt>
                <c:pt idx="40">
                  <c:v>59524.763411999986</c:v>
                </c:pt>
                <c:pt idx="41">
                  <c:v>143246.520968</c:v>
                </c:pt>
                <c:pt idx="42">
                  <c:v>80564.974843999997</c:v>
                </c:pt>
                <c:pt idx="43">
                  <c:v>47694.351746000008</c:v>
                </c:pt>
                <c:pt idx="44">
                  <c:v>39638.949559999994</c:v>
                </c:pt>
                <c:pt idx="45">
                  <c:v>40507.921853</c:v>
                </c:pt>
                <c:pt idx="46">
                  <c:v>58322.731973999995</c:v>
                </c:pt>
                <c:pt idx="47">
                  <c:v>151446.65774900003</c:v>
                </c:pt>
                <c:pt idx="48">
                  <c:v>92750.951211999985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D1-49B4-A43F-DE52BD8A0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2208"/>
        <c:axId val="1011802600"/>
      </c:lineChart>
      <c:catAx>
        <c:axId val="1011802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Univers"/>
                <a:ea typeface="Univers"/>
                <a:cs typeface="Univers"/>
              </a:defRPr>
            </a:pPr>
            <a:endParaRPr lang="sk-SK"/>
          </a:p>
        </c:txPr>
        <c:crossAx val="1011802600"/>
        <c:crosses val="autoZero"/>
        <c:auto val="1"/>
        <c:lblAlgn val="ctr"/>
        <c:lblOffset val="100"/>
        <c:tickLblSkip val="5"/>
        <c:noMultiLvlLbl val="0"/>
      </c:catAx>
      <c:valAx>
        <c:axId val="101180260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Univers"/>
                <a:ea typeface="Univers"/>
                <a:cs typeface="Univers"/>
              </a:defRPr>
            </a:pPr>
            <a:endParaRPr lang="sk-SK"/>
          </a:p>
        </c:txPr>
        <c:crossAx val="1011802208"/>
        <c:crosses val="autoZero"/>
        <c:crossBetween val="between"/>
        <c:dispUnits>
          <c:builtInUnit val="thousands"/>
        </c:dispUnits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5.03496234166384E-2"/>
          <c:y val="0.90995497290587612"/>
          <c:w val="0.94965033887218997"/>
          <c:h val="9.0045017899351584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Univers"/>
              <a:ea typeface="Univers"/>
              <a:cs typeface="Univer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Univers"/>
          <a:ea typeface="Univers"/>
          <a:cs typeface="Univers"/>
        </a:defRPr>
      </a:pPr>
      <a:endParaRPr lang="sk-SK"/>
    </a:p>
  </c:txPr>
  <c:printSettings>
    <c:headerFooter alignWithMargins="0"/>
    <c:pageMargins b="1" l="0.75000000000000233" r="0.75000000000000233" t="1" header="0.5" footer="0.5"/>
    <c:pageSetup paperSize="9" orientation="landscape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 (2)'!$V$3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11-4BF0-BEAA-51E5309E8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13968"/>
        <c:axId val="1011814360"/>
      </c:barChart>
      <c:lineChart>
        <c:grouping val="standard"/>
        <c:varyColors val="0"/>
        <c:ser>
          <c:idx val="0"/>
          <c:order val="0"/>
          <c:tx>
            <c:strRef>
              <c:f>'Figure 5 (2)'!$T$3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11-4BF0-BEAA-51E5309E80D4}"/>
            </c:ext>
          </c:extLst>
        </c:ser>
        <c:ser>
          <c:idx val="1"/>
          <c:order val="1"/>
          <c:tx>
            <c:strRef>
              <c:f>'Figure 5 (2)'!$U$3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11-4BF0-BEAA-51E5309E8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13968"/>
        <c:axId val="1011814360"/>
      </c:lineChart>
      <c:catAx>
        <c:axId val="10118139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11814360"/>
        <c:crosses val="autoZero"/>
        <c:auto val="1"/>
        <c:lblAlgn val="ctr"/>
        <c:lblOffset val="100"/>
        <c:noMultiLvlLbl val="0"/>
      </c:catAx>
      <c:valAx>
        <c:axId val="1011814360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01181396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E2-48B2-ACC2-A776E019B775}"/>
            </c:ext>
          </c:extLst>
        </c:ser>
        <c:ser>
          <c:idx val="2"/>
          <c:order val="1"/>
          <c:tx>
            <c:strRef>
              <c:f>'Figure 5 (2)'!$J$3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E2-48B2-ACC2-A776E019B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5144"/>
        <c:axId val="1011815536"/>
      </c:barChart>
      <c:catAx>
        <c:axId val="1011815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5536"/>
        <c:crosses val="autoZero"/>
        <c:auto val="1"/>
        <c:lblAlgn val="ctr"/>
        <c:lblOffset val="100"/>
        <c:noMultiLvlLbl val="0"/>
      </c:catAx>
      <c:valAx>
        <c:axId val="1011815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5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AA-47AD-9B6D-15F55E95AAA4}"/>
            </c:ext>
          </c:extLst>
        </c:ser>
        <c:ser>
          <c:idx val="2"/>
          <c:order val="1"/>
          <c:tx>
            <c:strRef>
              <c:f>'Figure 5 (2)'!$D$3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AA-47AD-9B6D-15F55E95A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6320"/>
        <c:axId val="1011816712"/>
      </c:barChart>
      <c:catAx>
        <c:axId val="101181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6712"/>
        <c:crosses val="autoZero"/>
        <c:auto val="1"/>
        <c:lblAlgn val="ctr"/>
        <c:lblOffset val="100"/>
        <c:noMultiLvlLbl val="0"/>
      </c:catAx>
      <c:valAx>
        <c:axId val="1011816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0F-4A36-B057-8C38D37E6C8E}"/>
            </c:ext>
          </c:extLst>
        </c:ser>
        <c:ser>
          <c:idx val="2"/>
          <c:order val="1"/>
          <c:tx>
            <c:strRef>
              <c:f>'Figure 5 (2)'!$S$3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0F-4A36-B057-8C38D37E6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7496"/>
        <c:axId val="1011817888"/>
      </c:barChart>
      <c:catAx>
        <c:axId val="1011817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7888"/>
        <c:crosses val="autoZero"/>
        <c:auto val="1"/>
        <c:lblAlgn val="ctr"/>
        <c:lblOffset val="100"/>
        <c:noMultiLvlLbl val="0"/>
      </c:catAx>
      <c:valAx>
        <c:axId val="101181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7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ED-4F61-9A77-3B63DB05DBC4}"/>
            </c:ext>
          </c:extLst>
        </c:ser>
        <c:ser>
          <c:idx val="2"/>
          <c:order val="1"/>
          <c:tx>
            <c:strRef>
              <c:f>'Figure 5 (2)'!$M$3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ED-4F61-9A77-3B63DB05D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8672"/>
        <c:axId val="1011819064"/>
      </c:barChart>
      <c:catAx>
        <c:axId val="101181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9064"/>
        <c:crosses val="autoZero"/>
        <c:auto val="1"/>
        <c:lblAlgn val="ctr"/>
        <c:lblOffset val="100"/>
        <c:noMultiLvlLbl val="0"/>
      </c:catAx>
      <c:valAx>
        <c:axId val="1011819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F9-4BCA-8DDC-670251D8CACE}"/>
            </c:ext>
          </c:extLst>
        </c:ser>
        <c:ser>
          <c:idx val="2"/>
          <c:order val="1"/>
          <c:tx>
            <c:strRef>
              <c:f>'Figure 5 (2)'!$G$3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F9-4BCA-8DDC-670251D8C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9848"/>
        <c:axId val="1011820240"/>
      </c:barChart>
      <c:catAx>
        <c:axId val="1011819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0240"/>
        <c:crosses val="autoZero"/>
        <c:auto val="1"/>
        <c:lblAlgn val="ctr"/>
        <c:lblOffset val="100"/>
        <c:noMultiLvlLbl val="0"/>
      </c:catAx>
      <c:valAx>
        <c:axId val="101182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9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13-474D-9380-CDD28060114E}"/>
            </c:ext>
          </c:extLst>
        </c:ser>
        <c:ser>
          <c:idx val="2"/>
          <c:order val="1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13-474D-9380-CDD280601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1024"/>
        <c:axId val="1011821416"/>
      </c:barChart>
      <c:lineChart>
        <c:grouping val="standard"/>
        <c:varyColors val="0"/>
        <c:ser>
          <c:idx val="1"/>
          <c:order val="2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13-474D-9380-CDD280601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1024"/>
        <c:axId val="1011821416"/>
      </c:lineChart>
      <c:catAx>
        <c:axId val="101182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1416"/>
        <c:crosses val="autoZero"/>
        <c:auto val="1"/>
        <c:lblAlgn val="ctr"/>
        <c:lblOffset val="100"/>
        <c:noMultiLvlLbl val="0"/>
      </c:catAx>
      <c:valAx>
        <c:axId val="1011821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1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F0-4355-9C25-A6B2396F3217}"/>
            </c:ext>
          </c:extLst>
        </c:ser>
        <c:ser>
          <c:idx val="2"/>
          <c:order val="1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F0-4355-9C25-A6B2396F3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2200"/>
        <c:axId val="1011822592"/>
      </c:barChart>
      <c:lineChart>
        <c:grouping val="standard"/>
        <c:varyColors val="0"/>
        <c:ser>
          <c:idx val="1"/>
          <c:order val="2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F0-4355-9C25-A6B2396F3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2200"/>
        <c:axId val="1011822592"/>
      </c:lineChart>
      <c:catAx>
        <c:axId val="1011822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2592"/>
        <c:crosses val="autoZero"/>
        <c:auto val="1"/>
        <c:lblAlgn val="ctr"/>
        <c:lblOffset val="100"/>
        <c:noMultiLvlLbl val="0"/>
      </c:catAx>
      <c:valAx>
        <c:axId val="1011822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2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F3-47A8-93E0-91AB225FD72E}"/>
            </c:ext>
          </c:extLst>
        </c:ser>
        <c:ser>
          <c:idx val="2"/>
          <c:order val="1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F3-47A8-93E0-91AB225FD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3376"/>
        <c:axId val="1011823768"/>
      </c:barChart>
      <c:lineChart>
        <c:grouping val="standard"/>
        <c:varyColors val="0"/>
        <c:ser>
          <c:idx val="1"/>
          <c:order val="2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F3-47A8-93E0-91AB225FD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3376"/>
        <c:axId val="1011823768"/>
      </c:lineChart>
      <c:catAx>
        <c:axId val="101182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3768"/>
        <c:crosses val="autoZero"/>
        <c:auto val="1"/>
        <c:lblAlgn val="ctr"/>
        <c:lblOffset val="100"/>
        <c:noMultiLvlLbl val="0"/>
      </c:catAx>
      <c:valAx>
        <c:axId val="1011823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C7-49DF-84A4-A72E01129D56}"/>
            </c:ext>
          </c:extLst>
        </c:ser>
        <c:ser>
          <c:idx val="2"/>
          <c:order val="1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C7-49DF-84A4-A72E01129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4552"/>
        <c:axId val="1011824944"/>
      </c:barChart>
      <c:lineChart>
        <c:grouping val="standard"/>
        <c:varyColors val="0"/>
        <c:ser>
          <c:idx val="1"/>
          <c:order val="2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C7-49DF-84A4-A72E01129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4552"/>
        <c:axId val="1011824944"/>
      </c:lineChart>
      <c:catAx>
        <c:axId val="101182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4944"/>
        <c:crosses val="autoZero"/>
        <c:auto val="1"/>
        <c:lblAlgn val="ctr"/>
        <c:lblOffset val="100"/>
        <c:noMultiLvlLbl val="0"/>
      </c:catAx>
      <c:valAx>
        <c:axId val="101182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4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1A-4EB1-83B0-264D5E601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4560"/>
        <c:axId val="1011804952"/>
      </c:barChart>
      <c:lineChart>
        <c:grouping val="standard"/>
        <c:varyColors val="0"/>
        <c:ser>
          <c:idx val="0"/>
          <c:order val="0"/>
          <c:tx>
            <c:strRef>
              <c:f>'Figure 5'!$N$3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1A-4EB1-83B0-264D5E601A9B}"/>
            </c:ext>
          </c:extLst>
        </c:ser>
        <c:ser>
          <c:idx val="1"/>
          <c:order val="1"/>
          <c:tx>
            <c:strRef>
              <c:f>'Figure 5'!$O$3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5'!$O$4:$O$13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0.86363680999999992</c:v>
                </c:pt>
                <c:pt idx="2">
                  <c:v>0.89398080099999999</c:v>
                </c:pt>
                <c:pt idx="3">
                  <c:v>1.017146071</c:v>
                </c:pt>
                <c:pt idx="4">
                  <c:v>0.68486828799999999</c:v>
                </c:pt>
                <c:pt idx="5">
                  <c:v>0.69099469800000002</c:v>
                </c:pt>
                <c:pt idx="6">
                  <c:v>1.1478349670000001</c:v>
                </c:pt>
                <c:pt idx="7">
                  <c:v>1.438616337</c:v>
                </c:pt>
                <c:pt idx="8">
                  <c:v>2.5671448140000002</c:v>
                </c:pt>
                <c:pt idx="9">
                  <c:v>1.0976088749999999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1A-4EB1-83B0-264D5E601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4560"/>
        <c:axId val="1011804952"/>
      </c:lineChart>
      <c:catAx>
        <c:axId val="101180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4952"/>
        <c:crosses val="autoZero"/>
        <c:auto val="1"/>
        <c:lblAlgn val="ctr"/>
        <c:lblOffset val="100"/>
        <c:noMultiLvlLbl val="0"/>
      </c:catAx>
      <c:valAx>
        <c:axId val="1011804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6B-4F7E-9F57-16EED2DB4D06}"/>
            </c:ext>
          </c:extLst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6B-4F7E-9F57-16EED2DB4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5728"/>
        <c:axId val="1011826120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6B-4F7E-9F57-16EED2DB4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5728"/>
        <c:axId val="1011826120"/>
      </c:lineChart>
      <c:catAx>
        <c:axId val="101182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6120"/>
        <c:crosses val="autoZero"/>
        <c:auto val="1"/>
        <c:lblAlgn val="ctr"/>
        <c:lblOffset val="100"/>
        <c:noMultiLvlLbl val="0"/>
      </c:catAx>
      <c:valAx>
        <c:axId val="1011826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4-4517-85F1-65393EDBA52E}"/>
            </c:ext>
          </c:extLst>
        </c:ser>
        <c:ser>
          <c:idx val="2"/>
          <c:order val="1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04-4517-85F1-65393EDBA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6904"/>
        <c:axId val="1011827296"/>
      </c:barChart>
      <c:lineChart>
        <c:grouping val="standard"/>
        <c:varyColors val="0"/>
        <c:ser>
          <c:idx val="1"/>
          <c:order val="2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04-4517-85F1-65393EDBA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6904"/>
        <c:axId val="1011827296"/>
      </c:lineChart>
      <c:catAx>
        <c:axId val="1011826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7296"/>
        <c:crosses val="autoZero"/>
        <c:auto val="1"/>
        <c:lblAlgn val="ctr"/>
        <c:lblOffset val="100"/>
        <c:noMultiLvlLbl val="0"/>
      </c:catAx>
      <c:valAx>
        <c:axId val="101182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6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194000779119596"/>
          <c:y val="9.9412491389469254E-2"/>
          <c:w val="0.40461466043370986"/>
          <c:h val="0.192675213626556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9-4EF6-849B-F8E80AA97C76}"/>
            </c:ext>
          </c:extLst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9-4EF6-849B-F8E80AA97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8080"/>
        <c:axId val="1011828472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19-4EF6-849B-F8E80AA97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8080"/>
        <c:axId val="1011828472"/>
      </c:lineChart>
      <c:catAx>
        <c:axId val="101182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8472"/>
        <c:crosses val="autoZero"/>
        <c:auto val="1"/>
        <c:lblAlgn val="ctr"/>
        <c:lblOffset val="100"/>
        <c:noMultiLvlLbl val="0"/>
      </c:catAx>
      <c:valAx>
        <c:axId val="101182847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crossAx val="1011828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388975457732764E-2"/>
          <c:y val="8.2265582278495203E-2"/>
          <c:w val="0.88945388585897933"/>
          <c:h val="0.7636874437865702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losse'!$F$6:$F$52</c:f>
              <c:numCache>
                <c:formatCode>#,##0</c:formatCode>
                <c:ptCount val="47"/>
                <c:pt idx="0">
                  <c:v>6.1538305080000004</c:v>
                </c:pt>
                <c:pt idx="1">
                  <c:v>3.087757216</c:v>
                </c:pt>
                <c:pt idx="2">
                  <c:v>5.7208162310000006</c:v>
                </c:pt>
                <c:pt idx="3">
                  <c:v>7.3431752880000003</c:v>
                </c:pt>
                <c:pt idx="4">
                  <c:v>8.8623361370000016</c:v>
                </c:pt>
                <c:pt idx="5">
                  <c:v>6.238444176999999</c:v>
                </c:pt>
                <c:pt idx="6">
                  <c:v>8.2019813199999998</c:v>
                </c:pt>
                <c:pt idx="7">
                  <c:v>6.5378803770000005</c:v>
                </c:pt>
                <c:pt idx="8">
                  <c:v>7.1311263</c:v>
                </c:pt>
                <c:pt idx="9">
                  <c:v>14.182050388</c:v>
                </c:pt>
                <c:pt idx="10">
                  <c:v>8.8140629159999992</c:v>
                </c:pt>
                <c:pt idx="11">
                  <c:v>5.2445188499999995</c:v>
                </c:pt>
                <c:pt idx="12">
                  <c:v>11.012501733000001</c:v>
                </c:pt>
                <c:pt idx="13">
                  <c:v>13.509759601000001</c:v>
                </c:pt>
                <c:pt idx="14">
                  <c:v>9.0238537579999996</c:v>
                </c:pt>
                <c:pt idx="15">
                  <c:v>12.910326353</c:v>
                </c:pt>
                <c:pt idx="16">
                  <c:v>6.8421613369999994</c:v>
                </c:pt>
                <c:pt idx="17">
                  <c:v>19.494818145</c:v>
                </c:pt>
                <c:pt idx="18">
                  <c:v>15.113810542</c:v>
                </c:pt>
                <c:pt idx="19">
                  <c:v>30.320285391999999</c:v>
                </c:pt>
                <c:pt idx="20">
                  <c:v>34.792239285000008</c:v>
                </c:pt>
                <c:pt idx="21">
                  <c:v>30.87256433300001</c:v>
                </c:pt>
                <c:pt idx="22">
                  <c:v>52.332389229000007</c:v>
                </c:pt>
                <c:pt idx="23">
                  <c:v>23.010034870999995</c:v>
                </c:pt>
                <c:pt idx="24">
                  <c:v>45.908730944000006</c:v>
                </c:pt>
                <c:pt idx="25">
                  <c:v>29.271079635000007</c:v>
                </c:pt>
                <c:pt idx="26">
                  <c:v>23.421029244000003</c:v>
                </c:pt>
                <c:pt idx="27">
                  <c:v>16.690401715</c:v>
                </c:pt>
                <c:pt idx="28">
                  <c:v>31.786110863999998</c:v>
                </c:pt>
                <c:pt idx="29">
                  <c:v>54.737932717999996</c:v>
                </c:pt>
                <c:pt idx="30">
                  <c:v>19.627358879999996</c:v>
                </c:pt>
                <c:pt idx="31">
                  <c:v>53.879538314999998</c:v>
                </c:pt>
                <c:pt idx="32">
                  <c:v>25.161444390000007</c:v>
                </c:pt>
                <c:pt idx="33">
                  <c:v>29.719569929999992</c:v>
                </c:pt>
                <c:pt idx="34">
                  <c:v>68.878001026999996</c:v>
                </c:pt>
                <c:pt idx="35">
                  <c:v>142.38434732999997</c:v>
                </c:pt>
                <c:pt idx="36">
                  <c:v>23.357810539000003</c:v>
                </c:pt>
                <c:pt idx="37">
                  <c:v>37.259546682999996</c:v>
                </c:pt>
                <c:pt idx="38">
                  <c:v>63.017052136999986</c:v>
                </c:pt>
                <c:pt idx="39">
                  <c:v>31.846933016000008</c:v>
                </c:pt>
                <c:pt idx="40">
                  <c:v>59.524763411999984</c:v>
                </c:pt>
                <c:pt idx="41">
                  <c:v>143.246520968</c:v>
                </c:pt>
                <c:pt idx="42">
                  <c:v>80.564974843999991</c:v>
                </c:pt>
                <c:pt idx="43">
                  <c:v>47.694351746000009</c:v>
                </c:pt>
                <c:pt idx="44">
                  <c:v>39.638949559999993</c:v>
                </c:pt>
                <c:pt idx="45">
                  <c:v>40.507921852999999</c:v>
                </c:pt>
                <c:pt idx="46">
                  <c:v>92.75095121199999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EB-40A0-AF2D-965CCC096E7C}"/>
            </c:ext>
          </c:extLst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losse'!$G$6:$G$51</c:f>
              <c:numCache>
                <c:formatCode>#,##0</c:formatCode>
                <c:ptCount val="46"/>
                <c:pt idx="0">
                  <c:v>-0.46626187399999974</c:v>
                </c:pt>
                <c:pt idx="1">
                  <c:v>-0.22092467000000005</c:v>
                </c:pt>
                <c:pt idx="2">
                  <c:v>-0.34981656299999919</c:v>
                </c:pt>
                <c:pt idx="3">
                  <c:v>-0.44902004900000048</c:v>
                </c:pt>
                <c:pt idx="4">
                  <c:v>-0.54191351800000476</c:v>
                </c:pt>
                <c:pt idx="5">
                  <c:v>-0.38146911100000036</c:v>
                </c:pt>
                <c:pt idx="6">
                  <c:v>-0.62383885999999933</c:v>
                </c:pt>
                <c:pt idx="7">
                  <c:v>-0.39977791799999896</c:v>
                </c:pt>
                <c:pt idx="8">
                  <c:v>-0.28526551400000066</c:v>
                </c:pt>
                <c:pt idx="9">
                  <c:v>-0.64762936400000015</c:v>
                </c:pt>
                <c:pt idx="10">
                  <c:v>-0.63607127299999888</c:v>
                </c:pt>
                <c:pt idx="11">
                  <c:v>-0.397881138999999</c:v>
                </c:pt>
                <c:pt idx="12">
                  <c:v>-0.15092397300000471</c:v>
                </c:pt>
                <c:pt idx="13">
                  <c:v>-0.83961829300000446</c:v>
                </c:pt>
                <c:pt idx="14">
                  <c:v>-0.62011363399999908</c:v>
                </c:pt>
                <c:pt idx="15">
                  <c:v>-0.34755932100000031</c:v>
                </c:pt>
                <c:pt idx="16">
                  <c:v>-0.30177555000000034</c:v>
                </c:pt>
                <c:pt idx="17">
                  <c:v>-1.4379559730000047</c:v>
                </c:pt>
                <c:pt idx="18">
                  <c:v>-1.1305591960000001</c:v>
                </c:pt>
                <c:pt idx="19">
                  <c:v>-1.7761007810000002</c:v>
                </c:pt>
                <c:pt idx="20">
                  <c:v>7.8635397729999852</c:v>
                </c:pt>
                <c:pt idx="21">
                  <c:v>-2.4452869260000156</c:v>
                </c:pt>
                <c:pt idx="22">
                  <c:v>-2.8709788460000141</c:v>
                </c:pt>
                <c:pt idx="23">
                  <c:v>-1.078612806999999</c:v>
                </c:pt>
                <c:pt idx="24">
                  <c:v>-2.8164043599999999</c:v>
                </c:pt>
                <c:pt idx="25">
                  <c:v>-1.7718648190000081</c:v>
                </c:pt>
                <c:pt idx="26">
                  <c:v>-1.5078398800000059</c:v>
                </c:pt>
                <c:pt idx="27">
                  <c:v>-0.63709924000000484</c:v>
                </c:pt>
                <c:pt idx="28">
                  <c:v>-2.310596592999989</c:v>
                </c:pt>
                <c:pt idx="29">
                  <c:v>-4.8577395519999911</c:v>
                </c:pt>
                <c:pt idx="30">
                  <c:v>-1.7863350639999958</c:v>
                </c:pt>
                <c:pt idx="31">
                  <c:v>-2.8566604650000045</c:v>
                </c:pt>
                <c:pt idx="32">
                  <c:v>-2.479287798000005</c:v>
                </c:pt>
                <c:pt idx="33">
                  <c:v>-1.9430368689999895</c:v>
                </c:pt>
                <c:pt idx="34">
                  <c:v>-7.1681769079999853</c:v>
                </c:pt>
                <c:pt idx="35">
                  <c:v>-8.7603623089999871</c:v>
                </c:pt>
                <c:pt idx="36">
                  <c:v>-2.300543832000006</c:v>
                </c:pt>
                <c:pt idx="37">
                  <c:v>-2.5808909709999952</c:v>
                </c:pt>
                <c:pt idx="38">
                  <c:v>-4.3323525369999913</c:v>
                </c:pt>
                <c:pt idx="39">
                  <c:v>-2.8267087209999957</c:v>
                </c:pt>
                <c:pt idx="40">
                  <c:v>-6.0895102759999986</c:v>
                </c:pt>
                <c:pt idx="41">
                  <c:v>-8.8968853699999784</c:v>
                </c:pt>
                <c:pt idx="42">
                  <c:v>-4.7003049449999565</c:v>
                </c:pt>
                <c:pt idx="43">
                  <c:v>-2.8281159069999973</c:v>
                </c:pt>
                <c:pt idx="44">
                  <c:v>-3.1275972679999882</c:v>
                </c:pt>
                <c:pt idx="45">
                  <c:v>-3.0624507919999928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EB-40A0-AF2D-965CCC096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1839840"/>
        <c:axId val="1011840232"/>
      </c:barChart>
      <c:lineChart>
        <c:grouping val="standard"/>
        <c:varyColors val="0"/>
        <c:ser>
          <c:idx val="2"/>
          <c:order val="2"/>
          <c:spPr>
            <a:ln>
              <a:solidFill>
                <a:schemeClr val="accent3">
                  <a:lumMod val="75000"/>
                  <a:alpha val="3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losse'!$F$6:$F$51</c:f>
              <c:numCache>
                <c:formatCode>#,##0</c:formatCode>
                <c:ptCount val="46"/>
                <c:pt idx="0">
                  <c:v>6.1538305080000004</c:v>
                </c:pt>
                <c:pt idx="1">
                  <c:v>3.087757216</c:v>
                </c:pt>
                <c:pt idx="2">
                  <c:v>5.7208162310000006</c:v>
                </c:pt>
                <c:pt idx="3">
                  <c:v>7.3431752880000003</c:v>
                </c:pt>
                <c:pt idx="4">
                  <c:v>8.8623361370000016</c:v>
                </c:pt>
                <c:pt idx="5">
                  <c:v>6.238444176999999</c:v>
                </c:pt>
                <c:pt idx="6">
                  <c:v>8.2019813199999998</c:v>
                </c:pt>
                <c:pt idx="7">
                  <c:v>6.5378803770000005</c:v>
                </c:pt>
                <c:pt idx="8">
                  <c:v>7.1311263</c:v>
                </c:pt>
                <c:pt idx="9">
                  <c:v>14.182050388</c:v>
                </c:pt>
                <c:pt idx="10">
                  <c:v>8.8140629159999992</c:v>
                </c:pt>
                <c:pt idx="11">
                  <c:v>5.2445188499999995</c:v>
                </c:pt>
                <c:pt idx="12">
                  <c:v>11.012501733000001</c:v>
                </c:pt>
                <c:pt idx="13">
                  <c:v>13.509759601000001</c:v>
                </c:pt>
                <c:pt idx="14">
                  <c:v>9.0238537579999996</c:v>
                </c:pt>
                <c:pt idx="15">
                  <c:v>12.910326353</c:v>
                </c:pt>
                <c:pt idx="16">
                  <c:v>6.8421613369999994</c:v>
                </c:pt>
                <c:pt idx="17">
                  <c:v>19.494818145</c:v>
                </c:pt>
                <c:pt idx="18">
                  <c:v>15.113810542</c:v>
                </c:pt>
                <c:pt idx="19">
                  <c:v>30.320285391999999</c:v>
                </c:pt>
                <c:pt idx="20">
                  <c:v>34.792239285000008</c:v>
                </c:pt>
                <c:pt idx="21">
                  <c:v>30.87256433300001</c:v>
                </c:pt>
                <c:pt idx="22">
                  <c:v>52.332389229000007</c:v>
                </c:pt>
                <c:pt idx="23">
                  <c:v>23.010034870999995</c:v>
                </c:pt>
                <c:pt idx="24">
                  <c:v>45.908730944000006</c:v>
                </c:pt>
                <c:pt idx="25">
                  <c:v>29.271079635000007</c:v>
                </c:pt>
                <c:pt idx="26">
                  <c:v>23.421029244000003</c:v>
                </c:pt>
                <c:pt idx="27">
                  <c:v>16.690401715</c:v>
                </c:pt>
                <c:pt idx="28">
                  <c:v>31.786110863999998</c:v>
                </c:pt>
                <c:pt idx="29">
                  <c:v>54.737932717999996</c:v>
                </c:pt>
                <c:pt idx="30">
                  <c:v>19.627358879999996</c:v>
                </c:pt>
                <c:pt idx="31">
                  <c:v>53.879538314999998</c:v>
                </c:pt>
                <c:pt idx="32">
                  <c:v>25.161444390000007</c:v>
                </c:pt>
                <c:pt idx="33">
                  <c:v>29.719569929999992</c:v>
                </c:pt>
                <c:pt idx="34">
                  <c:v>68.878001026999996</c:v>
                </c:pt>
                <c:pt idx="35">
                  <c:v>142.38434732999997</c:v>
                </c:pt>
                <c:pt idx="36">
                  <c:v>23.357810539000003</c:v>
                </c:pt>
                <c:pt idx="37">
                  <c:v>37.259546682999996</c:v>
                </c:pt>
                <c:pt idx="38">
                  <c:v>63.017052136999986</c:v>
                </c:pt>
                <c:pt idx="39">
                  <c:v>31.846933016000008</c:v>
                </c:pt>
                <c:pt idx="40">
                  <c:v>59.524763411999984</c:v>
                </c:pt>
                <c:pt idx="41">
                  <c:v>143.246520968</c:v>
                </c:pt>
                <c:pt idx="42">
                  <c:v>80.564974843999991</c:v>
                </c:pt>
                <c:pt idx="43">
                  <c:v>47.694351746000009</c:v>
                </c:pt>
                <c:pt idx="44">
                  <c:v>39.638949559999993</c:v>
                </c:pt>
                <c:pt idx="45">
                  <c:v>40.507921852999999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5EB-40A0-AF2D-965CCC096E7C}"/>
            </c:ext>
          </c:extLst>
        </c:ser>
        <c:ser>
          <c:idx val="3"/>
          <c:order val="3"/>
          <c:spPr>
            <a:ln>
              <a:solidFill>
                <a:srgbClr val="FFC000">
                  <a:alpha val="3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losse'!$E$6:$E$52</c:f>
              <c:numCache>
                <c:formatCode>#,##0</c:formatCode>
                <c:ptCount val="47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  <c:pt idx="44">
                  <c:v>36.511352292000005</c:v>
                </c:pt>
                <c:pt idx="45">
                  <c:v>37.445471061000006</c:v>
                </c:pt>
                <c:pt idx="46">
                  <c:v>51.340863054999986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5EB-40A0-AF2D-965CCC096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39840"/>
        <c:axId val="1011840232"/>
      </c:lineChart>
      <c:catAx>
        <c:axId val="1011839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11840232"/>
        <c:crosses val="autoZero"/>
        <c:auto val="1"/>
        <c:lblAlgn val="ctr"/>
        <c:lblOffset val="100"/>
        <c:tickLblSkip val="5"/>
        <c:noMultiLvlLbl val="0"/>
      </c:catAx>
      <c:valAx>
        <c:axId val="101184023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011839840"/>
        <c:crosses val="autoZero"/>
        <c:crossBetween val="between"/>
      </c:valAx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5.0000005917132453E-2"/>
          <c:y val="0.94328188542997604"/>
          <c:w val="0.93456787595891566"/>
          <c:h val="4.258740363949255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6.1538305080000004</c:v>
                </c:pt>
                <c:pt idx="1">
                  <c:v>3.087757216</c:v>
                </c:pt>
                <c:pt idx="2">
                  <c:v>5.7208162310000006</c:v>
                </c:pt>
                <c:pt idx="3">
                  <c:v>7.3431752880000003</c:v>
                </c:pt>
                <c:pt idx="4">
                  <c:v>8.8623361370000016</c:v>
                </c:pt>
                <c:pt idx="5">
                  <c:v>6.238444176999999</c:v>
                </c:pt>
                <c:pt idx="6">
                  <c:v>8.2019813199999998</c:v>
                </c:pt>
                <c:pt idx="7">
                  <c:v>6.5378803770000005</c:v>
                </c:pt>
                <c:pt idx="8">
                  <c:v>7.1311263</c:v>
                </c:pt>
                <c:pt idx="9">
                  <c:v>14.182050388</c:v>
                </c:pt>
                <c:pt idx="10">
                  <c:v>8.8140629159999992</c:v>
                </c:pt>
                <c:pt idx="11">
                  <c:v>5.2445188499999995</c:v>
                </c:pt>
                <c:pt idx="12">
                  <c:v>11.012501733000001</c:v>
                </c:pt>
                <c:pt idx="13">
                  <c:v>13.509759601000001</c:v>
                </c:pt>
                <c:pt idx="14">
                  <c:v>9.0238537579999996</c:v>
                </c:pt>
                <c:pt idx="15">
                  <c:v>12.910326353</c:v>
                </c:pt>
                <c:pt idx="16">
                  <c:v>6.8421613369999994</c:v>
                </c:pt>
                <c:pt idx="17">
                  <c:v>19.494818145</c:v>
                </c:pt>
                <c:pt idx="18">
                  <c:v>15.113810542</c:v>
                </c:pt>
                <c:pt idx="19">
                  <c:v>30.320285391999999</c:v>
                </c:pt>
                <c:pt idx="20">
                  <c:v>34.792239285000008</c:v>
                </c:pt>
                <c:pt idx="21">
                  <c:v>30.87256433300001</c:v>
                </c:pt>
                <c:pt idx="22">
                  <c:v>52.332389229000007</c:v>
                </c:pt>
                <c:pt idx="23">
                  <c:v>23.010034870999995</c:v>
                </c:pt>
                <c:pt idx="24">
                  <c:v>45.908730944000006</c:v>
                </c:pt>
                <c:pt idx="25">
                  <c:v>29.271079635000007</c:v>
                </c:pt>
                <c:pt idx="26">
                  <c:v>23.421029244000003</c:v>
                </c:pt>
                <c:pt idx="27">
                  <c:v>16.690401715</c:v>
                </c:pt>
                <c:pt idx="28">
                  <c:v>31.786110863999998</c:v>
                </c:pt>
                <c:pt idx="29">
                  <c:v>54.737932717999996</c:v>
                </c:pt>
                <c:pt idx="30">
                  <c:v>19.627358879999996</c:v>
                </c:pt>
                <c:pt idx="31">
                  <c:v>53.879538314999998</c:v>
                </c:pt>
                <c:pt idx="32">
                  <c:v>25.161444390000007</c:v>
                </c:pt>
                <c:pt idx="33">
                  <c:v>29.719569929999992</c:v>
                </c:pt>
                <c:pt idx="34">
                  <c:v>68.878001026999996</c:v>
                </c:pt>
                <c:pt idx="35">
                  <c:v>142.38434732999997</c:v>
                </c:pt>
                <c:pt idx="36">
                  <c:v>23.357810539000003</c:v>
                </c:pt>
                <c:pt idx="37">
                  <c:v>37.259546682999996</c:v>
                </c:pt>
                <c:pt idx="38">
                  <c:v>63.017052136999986</c:v>
                </c:pt>
                <c:pt idx="39">
                  <c:v>31.846933016000008</c:v>
                </c:pt>
                <c:pt idx="40">
                  <c:v>59.524763411999984</c:v>
                </c:pt>
                <c:pt idx="41">
                  <c:v>143.246520968</c:v>
                </c:pt>
                <c:pt idx="42">
                  <c:v>80.564974843999991</c:v>
                </c:pt>
                <c:pt idx="43">
                  <c:v>47.694351746000009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7E-4BCD-9306-F46E64050F16}"/>
            </c:ext>
          </c:extLst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losse'!$G$6:$G$49</c:f>
              <c:numCache>
                <c:formatCode>#,##0</c:formatCode>
                <c:ptCount val="44"/>
                <c:pt idx="0">
                  <c:v>-0.46626187399999974</c:v>
                </c:pt>
                <c:pt idx="1">
                  <c:v>-0.22092467000000005</c:v>
                </c:pt>
                <c:pt idx="2">
                  <c:v>-0.34981656299999919</c:v>
                </c:pt>
                <c:pt idx="3">
                  <c:v>-0.44902004900000048</c:v>
                </c:pt>
                <c:pt idx="4">
                  <c:v>-0.54191351800000476</c:v>
                </c:pt>
                <c:pt idx="5">
                  <c:v>-0.38146911100000036</c:v>
                </c:pt>
                <c:pt idx="6">
                  <c:v>-0.62383885999999933</c:v>
                </c:pt>
                <c:pt idx="7">
                  <c:v>-0.39977791799999896</c:v>
                </c:pt>
                <c:pt idx="8">
                  <c:v>-0.28526551400000066</c:v>
                </c:pt>
                <c:pt idx="9">
                  <c:v>-0.64762936400000015</c:v>
                </c:pt>
                <c:pt idx="10">
                  <c:v>-0.63607127299999888</c:v>
                </c:pt>
                <c:pt idx="11">
                  <c:v>-0.397881138999999</c:v>
                </c:pt>
                <c:pt idx="12">
                  <c:v>-0.15092397300000471</c:v>
                </c:pt>
                <c:pt idx="13">
                  <c:v>-0.83961829300000446</c:v>
                </c:pt>
                <c:pt idx="14">
                  <c:v>-0.62011363399999908</c:v>
                </c:pt>
                <c:pt idx="15">
                  <c:v>-0.34755932100000031</c:v>
                </c:pt>
                <c:pt idx="16">
                  <c:v>-0.30177555000000034</c:v>
                </c:pt>
                <c:pt idx="17">
                  <c:v>-1.4379559730000047</c:v>
                </c:pt>
                <c:pt idx="18">
                  <c:v>-1.1305591960000001</c:v>
                </c:pt>
                <c:pt idx="19">
                  <c:v>-1.7761007810000002</c:v>
                </c:pt>
                <c:pt idx="20">
                  <c:v>7.8635397729999852</c:v>
                </c:pt>
                <c:pt idx="21">
                  <c:v>-2.4452869260000156</c:v>
                </c:pt>
                <c:pt idx="22">
                  <c:v>-2.8709788460000141</c:v>
                </c:pt>
                <c:pt idx="23">
                  <c:v>-1.078612806999999</c:v>
                </c:pt>
                <c:pt idx="24">
                  <c:v>-2.8164043599999999</c:v>
                </c:pt>
                <c:pt idx="25">
                  <c:v>-1.7718648190000081</c:v>
                </c:pt>
                <c:pt idx="26">
                  <c:v>-1.5078398800000059</c:v>
                </c:pt>
                <c:pt idx="27">
                  <c:v>-0.63709924000000484</c:v>
                </c:pt>
                <c:pt idx="28">
                  <c:v>-2.310596592999989</c:v>
                </c:pt>
                <c:pt idx="29">
                  <c:v>-4.8577395519999911</c:v>
                </c:pt>
                <c:pt idx="30">
                  <c:v>-1.7863350639999958</c:v>
                </c:pt>
                <c:pt idx="31">
                  <c:v>-2.8566604650000045</c:v>
                </c:pt>
                <c:pt idx="32">
                  <c:v>-2.479287798000005</c:v>
                </c:pt>
                <c:pt idx="33">
                  <c:v>-1.9430368689999895</c:v>
                </c:pt>
                <c:pt idx="34">
                  <c:v>-7.1681769079999853</c:v>
                </c:pt>
                <c:pt idx="35">
                  <c:v>-8.7603623089999871</c:v>
                </c:pt>
                <c:pt idx="36">
                  <c:v>-2.300543832000006</c:v>
                </c:pt>
                <c:pt idx="37">
                  <c:v>-2.5808909709999952</c:v>
                </c:pt>
                <c:pt idx="38">
                  <c:v>-4.3323525369999913</c:v>
                </c:pt>
                <c:pt idx="39">
                  <c:v>-2.8267087209999957</c:v>
                </c:pt>
                <c:pt idx="40">
                  <c:v>-6.0895102759999986</c:v>
                </c:pt>
                <c:pt idx="41">
                  <c:v>-8.8968853699999784</c:v>
                </c:pt>
                <c:pt idx="42">
                  <c:v>-4.7003049449999565</c:v>
                </c:pt>
                <c:pt idx="43">
                  <c:v>-2.8281159069999973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7E-4BCD-9306-F46E64050F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1841016"/>
        <c:axId val="1011841408"/>
      </c:barChart>
      <c:lineChart>
        <c:grouping val="standard"/>
        <c:varyColors val="0"/>
        <c:ser>
          <c:idx val="2"/>
          <c:order val="2"/>
          <c:tx>
            <c:v>Total Insured Losses</c:v>
          </c:tx>
          <c:spPr>
            <a:ln>
              <a:solidFill>
                <a:schemeClr val="accent3">
                  <a:lumMod val="75000"/>
                  <a:alpha val="89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6.1538305080000004</c:v>
                </c:pt>
                <c:pt idx="1">
                  <c:v>3.087757216</c:v>
                </c:pt>
                <c:pt idx="2">
                  <c:v>5.7208162310000006</c:v>
                </c:pt>
                <c:pt idx="3">
                  <c:v>7.3431752880000003</c:v>
                </c:pt>
                <c:pt idx="4">
                  <c:v>8.8623361370000016</c:v>
                </c:pt>
                <c:pt idx="5">
                  <c:v>6.238444176999999</c:v>
                </c:pt>
                <c:pt idx="6">
                  <c:v>8.2019813199999998</c:v>
                </c:pt>
                <c:pt idx="7">
                  <c:v>6.5378803770000005</c:v>
                </c:pt>
                <c:pt idx="8">
                  <c:v>7.1311263</c:v>
                </c:pt>
                <c:pt idx="9">
                  <c:v>14.182050388</c:v>
                </c:pt>
                <c:pt idx="10">
                  <c:v>8.8140629159999992</c:v>
                </c:pt>
                <c:pt idx="11">
                  <c:v>5.2445188499999995</c:v>
                </c:pt>
                <c:pt idx="12">
                  <c:v>11.012501733000001</c:v>
                </c:pt>
                <c:pt idx="13">
                  <c:v>13.509759601000001</c:v>
                </c:pt>
                <c:pt idx="14">
                  <c:v>9.0238537579999996</c:v>
                </c:pt>
                <c:pt idx="15">
                  <c:v>12.910326353</c:v>
                </c:pt>
                <c:pt idx="16">
                  <c:v>6.8421613369999994</c:v>
                </c:pt>
                <c:pt idx="17">
                  <c:v>19.494818145</c:v>
                </c:pt>
                <c:pt idx="18">
                  <c:v>15.113810542</c:v>
                </c:pt>
                <c:pt idx="19">
                  <c:v>30.320285391999999</c:v>
                </c:pt>
                <c:pt idx="20">
                  <c:v>34.792239285000008</c:v>
                </c:pt>
                <c:pt idx="21">
                  <c:v>30.87256433300001</c:v>
                </c:pt>
                <c:pt idx="22">
                  <c:v>52.332389229000007</c:v>
                </c:pt>
                <c:pt idx="23">
                  <c:v>23.010034870999995</c:v>
                </c:pt>
                <c:pt idx="24">
                  <c:v>45.908730944000006</c:v>
                </c:pt>
                <c:pt idx="25">
                  <c:v>29.271079635000007</c:v>
                </c:pt>
                <c:pt idx="26">
                  <c:v>23.421029244000003</c:v>
                </c:pt>
                <c:pt idx="27">
                  <c:v>16.690401715</c:v>
                </c:pt>
                <c:pt idx="28">
                  <c:v>31.786110863999998</c:v>
                </c:pt>
                <c:pt idx="29">
                  <c:v>54.737932717999996</c:v>
                </c:pt>
                <c:pt idx="30">
                  <c:v>19.627358879999996</c:v>
                </c:pt>
                <c:pt idx="31">
                  <c:v>53.879538314999998</c:v>
                </c:pt>
                <c:pt idx="32">
                  <c:v>25.161444390000007</c:v>
                </c:pt>
                <c:pt idx="33">
                  <c:v>29.719569929999992</c:v>
                </c:pt>
                <c:pt idx="34">
                  <c:v>68.878001026999996</c:v>
                </c:pt>
                <c:pt idx="35">
                  <c:v>142.38434732999997</c:v>
                </c:pt>
                <c:pt idx="36">
                  <c:v>23.357810539000003</c:v>
                </c:pt>
                <c:pt idx="37">
                  <c:v>37.259546682999996</c:v>
                </c:pt>
                <c:pt idx="38">
                  <c:v>63.017052136999986</c:v>
                </c:pt>
                <c:pt idx="39">
                  <c:v>31.846933016000008</c:v>
                </c:pt>
                <c:pt idx="40">
                  <c:v>59.524763411999984</c:v>
                </c:pt>
                <c:pt idx="41">
                  <c:v>143.246520968</c:v>
                </c:pt>
                <c:pt idx="42">
                  <c:v>80.564974843999991</c:v>
                </c:pt>
                <c:pt idx="43">
                  <c:v>47.694351746000009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7E-4BCD-9306-F46E64050F16}"/>
            </c:ext>
          </c:extLst>
        </c:ser>
        <c:ser>
          <c:idx val="3"/>
          <c:order val="3"/>
          <c:tx>
            <c:v>Total Eco Losses</c:v>
          </c:tx>
          <c:spPr>
            <a:ln>
              <a:solidFill>
                <a:srgbClr val="FFC000">
                  <a:alpha val="85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losse'!$E$6:$E$49</c:f>
              <c:numCache>
                <c:formatCode>#,##0</c:formatCode>
                <c:ptCount val="44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07E-4BCD-9306-F46E64050F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41016"/>
        <c:axId val="1011841408"/>
      </c:lineChart>
      <c:catAx>
        <c:axId val="1011841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11841408"/>
        <c:crosses val="autoZero"/>
        <c:auto val="1"/>
        <c:lblAlgn val="ctr"/>
        <c:lblOffset val="100"/>
        <c:tickLblSkip val="5"/>
        <c:noMultiLvlLbl val="0"/>
      </c:catAx>
      <c:valAx>
        <c:axId val="1011841408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01184101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2477326478803"/>
          <c:y val="0.11543532809594767"/>
          <c:w val="0.77907675602869275"/>
          <c:h val="0.717911165925218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5'!$D$13</c:f>
              <c:strCache>
                <c:ptCount val="1"/>
                <c:pt idx="0">
                  <c:v>Losses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invertIfNegative val="0"/>
          <c:cat>
            <c:strRef>
              <c:f>'Fig 5'!$C$14:$C$17</c:f>
              <c:strCache>
                <c:ptCount val="4"/>
                <c:pt idx="0">
                  <c:v>1980-1989</c:v>
                </c:pt>
                <c:pt idx="1">
                  <c:v>1990-1999</c:v>
                </c:pt>
                <c:pt idx="2">
                  <c:v>2000-2009</c:v>
                </c:pt>
                <c:pt idx="3">
                  <c:v>2010-2016</c:v>
                </c:pt>
              </c:strCache>
            </c:strRef>
          </c:cat>
          <c:val>
            <c:numRef>
              <c:f>'Fig 5'!$D$14:$D$17</c:f>
              <c:numCache>
                <c:formatCode>0</c:formatCode>
                <c:ptCount val="4"/>
                <c:pt idx="0">
                  <c:v>0.95257999999999998</c:v>
                </c:pt>
                <c:pt idx="1">
                  <c:v>4.8726500000000001</c:v>
                </c:pt>
                <c:pt idx="2">
                  <c:v>7.4109000000000007</c:v>
                </c:pt>
                <c:pt idx="3">
                  <c:v>8.0955700000000004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5-4DEF-AEC1-C9271F86F3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1842192"/>
        <c:axId val="1011842584"/>
      </c:barChart>
      <c:catAx>
        <c:axId val="101184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42584"/>
        <c:crosses val="autoZero"/>
        <c:auto val="1"/>
        <c:lblAlgn val="ctr"/>
        <c:lblOffset val="100"/>
        <c:noMultiLvlLbl val="0"/>
      </c:catAx>
      <c:valAx>
        <c:axId val="1011842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4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65032954866132"/>
          <c:y val="0.16989678761826096"/>
          <c:w val="0.84995088581609601"/>
          <c:h val="0.71335797395527434"/>
        </c:manualLayout>
      </c:layout>
      <c:barChart>
        <c:barDir val="col"/>
        <c:grouping val="clustered"/>
        <c:varyColors val="0"/>
        <c:ser>
          <c:idx val="0"/>
          <c:order val="0"/>
          <c:tx>
            <c:v>Insured Loss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33D3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9FF-414A-8DB4-73FFB050F512}"/>
              </c:ext>
            </c:extLst>
          </c:dPt>
          <c:cat>
            <c:strRef>
              <c:f>[4]Copy_WildfiresNAMAUS!$U$38:$U$47</c:f>
              <c:strCache>
                <c:ptCount val="10"/>
                <c:pt idx="0">
                  <c:v>2008 US</c:v>
                </c:pt>
                <c:pt idx="1">
                  <c:v>2016 US</c:v>
                </c:pt>
                <c:pt idx="2">
                  <c:v>2015 US</c:v>
                </c:pt>
                <c:pt idx="3">
                  <c:v>2009 AUS</c:v>
                </c:pt>
                <c:pt idx="4">
                  <c:v>1993 US</c:v>
                </c:pt>
                <c:pt idx="5">
                  <c:v>2003 US</c:v>
                </c:pt>
                <c:pt idx="6">
                  <c:v>2003 US</c:v>
                </c:pt>
                <c:pt idx="7">
                  <c:v>2007 US</c:v>
                </c:pt>
                <c:pt idx="8">
                  <c:v>2016 CAN</c:v>
                </c:pt>
                <c:pt idx="9">
                  <c:v>1991 US</c:v>
                </c:pt>
              </c:strCache>
            </c:strRef>
          </c:cat>
          <c:val>
            <c:numRef>
              <c:f>[4]Copy_WildfiresNAMAUS!$Z$38:$Z$47</c:f>
              <c:numCache>
                <c:formatCode>General</c:formatCode>
                <c:ptCount val="10"/>
                <c:pt idx="0">
                  <c:v>0.70463999999999993</c:v>
                </c:pt>
                <c:pt idx="1">
                  <c:v>0.91864999999999997</c:v>
                </c:pt>
                <c:pt idx="2">
                  <c:v>0.93332999999999999</c:v>
                </c:pt>
                <c:pt idx="3">
                  <c:v>1.07636</c:v>
                </c:pt>
                <c:pt idx="4">
                  <c:v>1.20434</c:v>
                </c:pt>
                <c:pt idx="5">
                  <c:v>1.27172</c:v>
                </c:pt>
                <c:pt idx="6">
                  <c:v>1.38259</c:v>
                </c:pt>
                <c:pt idx="7">
                  <c:v>1.5047200000000001</c:v>
                </c:pt>
                <c:pt idx="8">
                  <c:v>2.7820800000000001</c:v>
                </c:pt>
                <c:pt idx="9">
                  <c:v>2.9962800000000001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FF-414A-8DB4-73FFB050F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011843368"/>
        <c:axId val="1011843760"/>
      </c:barChart>
      <c:catAx>
        <c:axId val="1011843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sk-SK"/>
          </a:p>
        </c:txPr>
        <c:crossAx val="1011843760"/>
        <c:crosses val="autoZero"/>
        <c:auto val="1"/>
        <c:lblAlgn val="ctr"/>
        <c:lblOffset val="100"/>
        <c:noMultiLvlLbl val="0"/>
      </c:catAx>
      <c:valAx>
        <c:axId val="1011843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sk-SK"/>
          </a:p>
        </c:txPr>
        <c:crossAx val="101184336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sk-SK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SwissReSans" panose="020B060402020202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7'!$D$2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7'!$C$3:$C$6</c:f>
              <c:strCache>
                <c:ptCount val="4"/>
                <c:pt idx="0">
                  <c:v>1978-1987</c:v>
                </c:pt>
                <c:pt idx="1">
                  <c:v>1988-1997</c:v>
                </c:pt>
                <c:pt idx="2">
                  <c:v>1998-2007</c:v>
                </c:pt>
                <c:pt idx="3">
                  <c:v>2008-2016</c:v>
                </c:pt>
              </c:strCache>
            </c:strRef>
          </c:cat>
          <c:val>
            <c:numRef>
              <c:f>'Fig 7'!$D$3:$D$6</c:f>
              <c:numCache>
                <c:formatCode>0</c:formatCode>
                <c:ptCount val="4"/>
                <c:pt idx="0">
                  <c:v>2.480982</c:v>
                </c:pt>
                <c:pt idx="1">
                  <c:v>5.6577729999999997</c:v>
                </c:pt>
                <c:pt idx="2">
                  <c:v>25.641760000000001</c:v>
                </c:pt>
                <c:pt idx="3">
                  <c:v>21.519745620999998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D3-4C1C-9AD7-626B8C08B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1844936"/>
        <c:axId val="1011845328"/>
      </c:barChart>
      <c:catAx>
        <c:axId val="10118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45328"/>
        <c:crosses val="autoZero"/>
        <c:auto val="1"/>
        <c:lblAlgn val="ctr"/>
        <c:lblOffset val="100"/>
        <c:noMultiLvlLbl val="0"/>
      </c:catAx>
      <c:valAx>
        <c:axId val="101184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44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CD-4432-ABE1-F0459B682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5736"/>
        <c:axId val="1011806128"/>
      </c:barChart>
      <c:lineChart>
        <c:grouping val="standard"/>
        <c:varyColors val="0"/>
        <c:ser>
          <c:idx val="0"/>
          <c:order val="0"/>
          <c:tx>
            <c:strRef>
              <c:f>'Figure 5'!$T$3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CD-4432-ABE1-F0459B682B87}"/>
            </c:ext>
          </c:extLst>
        </c:ser>
        <c:ser>
          <c:idx val="1"/>
          <c:order val="1"/>
          <c:tx>
            <c:strRef>
              <c:f>'Figure 5'!$U$3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CD-4432-ABE1-F0459B682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5736"/>
        <c:axId val="1011806128"/>
      </c:lineChart>
      <c:catAx>
        <c:axId val="10118057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11806128"/>
        <c:crosses val="autoZero"/>
        <c:auto val="1"/>
        <c:lblAlgn val="ctr"/>
        <c:lblOffset val="100"/>
        <c:noMultiLvlLbl val="0"/>
      </c:catAx>
      <c:valAx>
        <c:axId val="1011806128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01180573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AF-4DC4-A701-F34759E21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6912"/>
        <c:axId val="1011807304"/>
      </c:barChart>
      <c:lineChart>
        <c:grouping val="standard"/>
        <c:varyColors val="0"/>
        <c:ser>
          <c:idx val="0"/>
          <c:order val="0"/>
          <c:tx>
            <c:strRef>
              <c:f>'Figure 5'!$H$3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AF-4DC4-A701-F34759E212D6}"/>
            </c:ext>
          </c:extLst>
        </c:ser>
        <c:ser>
          <c:idx val="1"/>
          <c:order val="1"/>
          <c:tx>
            <c:strRef>
              <c:f>'Figure 5'!$I$3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5'!$I$4:$I$13</c:f>
              <c:numCache>
                <c:formatCode>0.00</c:formatCode>
                <c:ptCount val="10"/>
                <c:pt idx="0">
                  <c:v>21.894432646000002</c:v>
                </c:pt>
                <c:pt idx="1">
                  <c:v>45.406098114000002</c:v>
                </c:pt>
                <c:pt idx="2">
                  <c:v>11.344362992000001</c:v>
                </c:pt>
                <c:pt idx="3">
                  <c:v>30.182794613999999</c:v>
                </c:pt>
                <c:pt idx="4">
                  <c:v>35.317257017999999</c:v>
                </c:pt>
                <c:pt idx="5">
                  <c:v>16.338674839999999</c:v>
                </c:pt>
                <c:pt idx="6">
                  <c:v>10.717438968</c:v>
                </c:pt>
                <c:pt idx="7">
                  <c:v>13.329874353999999</c:v>
                </c:pt>
                <c:pt idx="8">
                  <c:v>23.343099892006897</c:v>
                </c:pt>
                <c:pt idx="9">
                  <c:v>17.479199647000002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AF-4DC4-A701-F34759E21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6912"/>
        <c:axId val="1011807304"/>
      </c:lineChart>
      <c:catAx>
        <c:axId val="101180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7304"/>
        <c:crosses val="autoZero"/>
        <c:auto val="1"/>
        <c:lblAlgn val="ctr"/>
        <c:lblOffset val="100"/>
        <c:noMultiLvlLbl val="0"/>
      </c:catAx>
      <c:valAx>
        <c:axId val="1011807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1-4902-86E1-6F90C0DCA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8088"/>
        <c:axId val="1011808480"/>
      </c:barChart>
      <c:lineChart>
        <c:grouping val="standard"/>
        <c:varyColors val="0"/>
        <c:ser>
          <c:idx val="0"/>
          <c:order val="0"/>
          <c:tx>
            <c:strRef>
              <c:f>'Figure 5'!$B$3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61-4902-86E1-6F90C0DCA8C2}"/>
            </c:ext>
          </c:extLst>
        </c:ser>
        <c:ser>
          <c:idx val="1"/>
          <c:order val="1"/>
          <c:tx>
            <c:strRef>
              <c:f>'Figure 5'!$C$3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5'!$C$4:$C$13</c:f>
              <c:numCache>
                <c:formatCode>0.00</c:formatCode>
                <c:ptCount val="10"/>
                <c:pt idx="0">
                  <c:v>21.298731712000002</c:v>
                </c:pt>
                <c:pt idx="1">
                  <c:v>86.258355309999999</c:v>
                </c:pt>
                <c:pt idx="2">
                  <c:v>312.07010306300003</c:v>
                </c:pt>
                <c:pt idx="3">
                  <c:v>31.818383356999998</c:v>
                </c:pt>
                <c:pt idx="4">
                  <c:v>62.198161911</c:v>
                </c:pt>
                <c:pt idx="5">
                  <c:v>52.587281097000002</c:v>
                </c:pt>
                <c:pt idx="6">
                  <c:v>35.765565897999998</c:v>
                </c:pt>
                <c:pt idx="7">
                  <c:v>84.712709789999991</c:v>
                </c:pt>
                <c:pt idx="8">
                  <c:v>29.823988273999998</c:v>
                </c:pt>
                <c:pt idx="9">
                  <c:v>53.778919564000006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61-4902-86E1-6F90C0DCA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8088"/>
        <c:axId val="1011808480"/>
      </c:lineChart>
      <c:catAx>
        <c:axId val="1011808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8480"/>
        <c:crosses val="autoZero"/>
        <c:auto val="1"/>
        <c:lblAlgn val="ctr"/>
        <c:lblOffset val="100"/>
        <c:noMultiLvlLbl val="0"/>
      </c:catAx>
      <c:valAx>
        <c:axId val="101180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8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7E-4967-A25C-5D7A73515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9264"/>
        <c:axId val="1011809656"/>
      </c:barChart>
      <c:lineChart>
        <c:grouping val="standard"/>
        <c:varyColors val="0"/>
        <c:ser>
          <c:idx val="0"/>
          <c:order val="0"/>
          <c:tx>
            <c:strRef>
              <c:f>'Figure 5'!$Q$3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7E-4967-A25C-5D7A73515E39}"/>
            </c:ext>
          </c:extLst>
        </c:ser>
        <c:ser>
          <c:idx val="1"/>
          <c:order val="1"/>
          <c:tx>
            <c:strRef>
              <c:f>'Figure 5'!$R$3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5'!$R$4:$R$13</c:f>
              <c:numCache>
                <c:formatCode>0.00</c:formatCode>
                <c:ptCount val="10"/>
                <c:pt idx="0">
                  <c:v>4.773331013</c:v>
                </c:pt>
                <c:pt idx="1">
                  <c:v>20.146595412</c:v>
                </c:pt>
                <c:pt idx="2">
                  <c:v>37.818647458999997</c:v>
                </c:pt>
                <c:pt idx="3">
                  <c:v>0.82996092799999999</c:v>
                </c:pt>
                <c:pt idx="4">
                  <c:v>2.9520937620000001</c:v>
                </c:pt>
                <c:pt idx="5">
                  <c:v>2.4479776179999999</c:v>
                </c:pt>
                <c:pt idx="6">
                  <c:v>3.1714968809999999</c:v>
                </c:pt>
                <c:pt idx="7">
                  <c:v>6.6986975769999999</c:v>
                </c:pt>
                <c:pt idx="8">
                  <c:v>3.4285080039999998</c:v>
                </c:pt>
                <c:pt idx="9">
                  <c:v>1.804481035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7E-4967-A25C-5D7A73515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9264"/>
        <c:axId val="1011809656"/>
      </c:lineChart>
      <c:catAx>
        <c:axId val="101180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9656"/>
        <c:crosses val="autoZero"/>
        <c:auto val="1"/>
        <c:lblAlgn val="ctr"/>
        <c:lblOffset val="100"/>
        <c:noMultiLvlLbl val="0"/>
      </c:catAx>
      <c:valAx>
        <c:axId val="1011809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05-4527-948C-63431A378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10440"/>
        <c:axId val="1011810832"/>
      </c:barChart>
      <c:lineChart>
        <c:grouping val="standard"/>
        <c:varyColors val="0"/>
        <c:ser>
          <c:idx val="0"/>
          <c:order val="0"/>
          <c:tx>
            <c:strRef>
              <c:f>'Figure 5'!$K$3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05-4527-948C-63431A378041}"/>
            </c:ext>
          </c:extLst>
        </c:ser>
        <c:ser>
          <c:idx val="1"/>
          <c:order val="1"/>
          <c:tx>
            <c:strRef>
              <c:f>'Figure 5'!$L$3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5'!$L$4:$L$13</c:f>
              <c:numCache>
                <c:formatCode>0.00</c:formatCode>
                <c:ptCount val="10"/>
                <c:pt idx="0">
                  <c:v>1.2717563029999999</c:v>
                </c:pt>
                <c:pt idx="1">
                  <c:v>53.277422489999999</c:v>
                </c:pt>
                <c:pt idx="2">
                  <c:v>6.8710232769999999</c:v>
                </c:pt>
                <c:pt idx="3">
                  <c:v>3.2636922309999998</c:v>
                </c:pt>
                <c:pt idx="4">
                  <c:v>9.1348852869999995</c:v>
                </c:pt>
                <c:pt idx="5">
                  <c:v>8.3399051590000006</c:v>
                </c:pt>
                <c:pt idx="6">
                  <c:v>5.3895275490000003</c:v>
                </c:pt>
                <c:pt idx="7">
                  <c:v>5.862546676</c:v>
                </c:pt>
                <c:pt idx="8">
                  <c:v>31.969248784914395</c:v>
                </c:pt>
                <c:pt idx="9">
                  <c:v>3.48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05-4527-948C-63431A378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10440"/>
        <c:axId val="1011810832"/>
      </c:lineChart>
      <c:catAx>
        <c:axId val="1011810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0832"/>
        <c:crosses val="autoZero"/>
        <c:auto val="1"/>
        <c:lblAlgn val="ctr"/>
        <c:lblOffset val="100"/>
        <c:noMultiLvlLbl val="0"/>
      </c:catAx>
      <c:valAx>
        <c:axId val="1011810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0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18-49CF-B629-35ECD636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11616"/>
        <c:axId val="1011812008"/>
      </c:barChart>
      <c:lineChart>
        <c:grouping val="standard"/>
        <c:varyColors val="0"/>
        <c:ser>
          <c:idx val="0"/>
          <c:order val="0"/>
          <c:tx>
            <c:strRef>
              <c:f>'Figure 5'!$E$3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18-49CF-B629-35ECD6360A75}"/>
            </c:ext>
          </c:extLst>
        </c:ser>
        <c:ser>
          <c:idx val="1"/>
          <c:order val="1"/>
          <c:tx>
            <c:strRef>
              <c:f>'Figure 5'!$F$3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5'!$F$4:$F$13</c:f>
              <c:numCache>
                <c:formatCode>0.00</c:formatCode>
                <c:ptCount val="10"/>
                <c:pt idx="0">
                  <c:v>21.619086839000001</c:v>
                </c:pt>
                <c:pt idx="1">
                  <c:v>27.581182480999999</c:v>
                </c:pt>
                <c:pt idx="2">
                  <c:v>75.417365648000001</c:v>
                </c:pt>
                <c:pt idx="3">
                  <c:v>124.735056688</c:v>
                </c:pt>
                <c:pt idx="4">
                  <c:v>28.649425878999999</c:v>
                </c:pt>
                <c:pt idx="5">
                  <c:v>28.724013136</c:v>
                </c:pt>
                <c:pt idx="6">
                  <c:v>30.002274983</c:v>
                </c:pt>
                <c:pt idx="7">
                  <c:v>62.290291889000002</c:v>
                </c:pt>
                <c:pt idx="8">
                  <c:v>244.65041471199996</c:v>
                </c:pt>
                <c:pt idx="9">
                  <c:v>77.734518668999996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18-49CF-B629-35ECD636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11616"/>
        <c:axId val="1011812008"/>
      </c:lineChart>
      <c:catAx>
        <c:axId val="101181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2008"/>
        <c:crosses val="autoZero"/>
        <c:auto val="1"/>
        <c:lblAlgn val="ctr"/>
        <c:lblOffset val="100"/>
        <c:noMultiLvlLbl val="0"/>
      </c:catAx>
      <c:valAx>
        <c:axId val="1011812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1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A-49C1-AE9D-9C8F65D49224}"/>
            </c:ext>
          </c:extLst>
        </c:ser>
        <c:ser>
          <c:idx val="2"/>
          <c:order val="1"/>
          <c:tx>
            <c:strRef>
              <c:f>'Figure 5 (2)'!$P$3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6A-49C1-AE9D-9C8F65D49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2792"/>
        <c:axId val="1011813184"/>
      </c:barChart>
      <c:catAx>
        <c:axId val="1011812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3184"/>
        <c:crosses val="autoZero"/>
        <c:auto val="1"/>
        <c:lblAlgn val="ctr"/>
        <c:lblOffset val="100"/>
        <c:noMultiLvlLbl val="0"/>
      </c:catAx>
      <c:valAx>
        <c:axId val="101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2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9.xml"/><Relationship Id="rId7" Type="http://schemas.openxmlformats.org/officeDocument/2006/relationships/chart" Target="../charts/chart13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Relationship Id="rId9" Type="http://schemas.openxmlformats.org/officeDocument/2006/relationships/chart" Target="../charts/chart15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1.xml"/><Relationship Id="rId3" Type="http://schemas.openxmlformats.org/officeDocument/2006/relationships/chart" Target="../charts/chart16.xml"/><Relationship Id="rId7" Type="http://schemas.openxmlformats.org/officeDocument/2006/relationships/chart" Target="../charts/chart20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Relationship Id="rId9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114300</xdr:colOff>
      <xdr:row>10</xdr:row>
      <xdr:rowOff>58738</xdr:rowOff>
    </xdr:from>
    <xdr:to>
      <xdr:col>17</xdr:col>
      <xdr:colOff>837078</xdr:colOff>
      <xdr:row>40</xdr:row>
      <xdr:rowOff>7191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2</xdr:row>
      <xdr:rowOff>114300</xdr:rowOff>
    </xdr:from>
    <xdr:to>
      <xdr:col>19</xdr:col>
      <xdr:colOff>295275</xdr:colOff>
      <xdr:row>17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0.41669</cdr:x>
      <cdr:y>0.56675</cdr:y>
    </cdr:from>
    <cdr:to>
      <cdr:x>0.4562</cdr:x>
      <cdr:y>0.61603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000252" y="2919154"/>
          <a:ext cx="379299" cy="2538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200" b="0"/>
            <a:t>Hurricane</a:t>
          </a:r>
          <a:r>
            <a:rPr lang="en-US" sz="1200" b="0" baseline="0"/>
            <a:t> Andrew</a:t>
          </a:r>
          <a:endParaRPr lang="en-US" sz="1200" b="0"/>
        </a:p>
      </cdr:txBody>
    </cdr:sp>
  </cdr:relSizeAnchor>
  <cdr:relSizeAnchor xmlns:cdr="http://schemas.openxmlformats.org/drawingml/2006/chartDrawing">
    <cdr:from>
      <cdr:x>0.60874</cdr:x>
      <cdr:y>0.12585</cdr:y>
    </cdr:from>
    <cdr:to>
      <cdr:x>0.69064</cdr:x>
      <cdr:y>0.20037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5948304" y="659782"/>
          <a:ext cx="800289" cy="3906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Hurricanes</a:t>
          </a:r>
        </a:p>
        <a:p xmlns:a="http://schemas.openxmlformats.org/drawingml/2006/main">
          <a:r>
            <a:rPr lang="en-US" sz="1200" b="0"/>
            <a:t>Katrina, Rita, Wilma</a:t>
          </a:r>
        </a:p>
      </cdr:txBody>
    </cdr:sp>
  </cdr:relSizeAnchor>
  <cdr:relSizeAnchor xmlns:cdr="http://schemas.openxmlformats.org/drawingml/2006/chartDrawing">
    <cdr:from>
      <cdr:x>0.60628</cdr:x>
      <cdr:y>0.566</cdr:y>
    </cdr:from>
    <cdr:to>
      <cdr:x>0.64578</cdr:x>
      <cdr:y>0.61528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5924289" y="2967395"/>
          <a:ext cx="385975" cy="2583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WTC</a:t>
          </a:r>
        </a:p>
      </cdr:txBody>
    </cdr:sp>
  </cdr:relSizeAnchor>
  <cdr:relSizeAnchor xmlns:cdr="http://schemas.openxmlformats.org/drawingml/2006/chartDrawing">
    <cdr:from>
      <cdr:x>0.80496</cdr:x>
      <cdr:y>0.39158</cdr:y>
    </cdr:from>
    <cdr:to>
      <cdr:x>0.84447</cdr:x>
      <cdr:y>0.44086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7865674" y="2052942"/>
          <a:ext cx="386073" cy="2583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Hurricane</a:t>
          </a:r>
        </a:p>
        <a:p xmlns:a="http://schemas.openxmlformats.org/drawingml/2006/main">
          <a:r>
            <a:rPr lang="en-US" sz="1200" b="0"/>
            <a:t>Sandy</a:t>
          </a:r>
        </a:p>
      </cdr:txBody>
    </cdr:sp>
  </cdr:relSizeAnchor>
  <cdr:relSizeAnchor xmlns:cdr="http://schemas.openxmlformats.org/drawingml/2006/chartDrawing">
    <cdr:from>
      <cdr:x>0.48373</cdr:x>
      <cdr:y>0.47657</cdr:y>
    </cdr:from>
    <cdr:to>
      <cdr:x>0.56563</cdr:x>
      <cdr:y>0.5511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4643812" y="2454653"/>
          <a:ext cx="786247" cy="3838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Winter</a:t>
          </a:r>
          <a:r>
            <a:rPr lang="en-US" sz="1200" b="0" baseline="0"/>
            <a:t> Storm Lothar</a:t>
          </a:r>
          <a:endParaRPr lang="en-US" sz="1200" b="0"/>
        </a:p>
      </cdr:txBody>
    </cdr:sp>
  </cdr:relSizeAnchor>
  <cdr:relSizeAnchor xmlns:cdr="http://schemas.openxmlformats.org/drawingml/2006/chartDrawing">
    <cdr:from>
      <cdr:x>0.56207</cdr:x>
      <cdr:y>0.52643</cdr:y>
    </cdr:from>
    <cdr:to>
      <cdr:x>0.59628</cdr:x>
      <cdr:y>0.60259</cdr:y>
    </cdr:to>
    <cdr:sp macro="" textlink="">
      <cdr:nvSpPr>
        <cdr:cNvPr id="8" name="Straight Arrow Connector 7"/>
        <cdr:cNvSpPr/>
      </cdr:nvSpPr>
      <cdr:spPr>
        <a:xfrm xmlns:a="http://schemas.openxmlformats.org/drawingml/2006/main">
          <a:off x="5492312" y="2759949"/>
          <a:ext cx="334284" cy="399289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19050" cap="flat" cmpd="sng" algn="ctr">
          <a:solidFill>
            <a:sysClr val="windowText" lastClr="000000"/>
          </a:solidFill>
          <a:prstDash val="solid"/>
          <a:tailEnd type="arrow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0.57734</cdr:x>
      <cdr:y>0.38887</cdr:y>
    </cdr:from>
    <cdr:to>
      <cdr:x>0.65924</cdr:x>
      <cdr:y>0.46339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5641524" y="2038733"/>
          <a:ext cx="800288" cy="3906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Hurricanes Ivan,</a:t>
          </a:r>
          <a:r>
            <a:rPr lang="en-US" sz="1200" b="0" baseline="0"/>
            <a:t> </a:t>
          </a:r>
        </a:p>
        <a:p xmlns:a="http://schemas.openxmlformats.org/drawingml/2006/main">
          <a:r>
            <a:rPr lang="en-US" sz="1200" b="0" baseline="0"/>
            <a:t>Charley, Frances</a:t>
          </a:r>
          <a:endParaRPr lang="en-US" sz="1200" b="0"/>
        </a:p>
      </cdr:txBody>
    </cdr:sp>
  </cdr:relSizeAnchor>
  <cdr:relSizeAnchor xmlns:cdr="http://schemas.openxmlformats.org/drawingml/2006/chartDrawing">
    <cdr:from>
      <cdr:x>0.64742</cdr:x>
      <cdr:y>0.46799</cdr:y>
    </cdr:from>
    <cdr:to>
      <cdr:x>0.67384</cdr:x>
      <cdr:y>0.53908</cdr:y>
    </cdr:to>
    <cdr:sp macro="" textlink="">
      <cdr:nvSpPr>
        <cdr:cNvPr id="10" name="Straight Arrow Connector 9"/>
        <cdr:cNvSpPr/>
      </cdr:nvSpPr>
      <cdr:spPr>
        <a:xfrm xmlns:a="http://schemas.openxmlformats.org/drawingml/2006/main">
          <a:off x="6326259" y="2453573"/>
          <a:ext cx="258164" cy="372708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19050" cap="flat" cmpd="sng" algn="ctr">
          <a:solidFill>
            <a:sysClr val="windowText" lastClr="000000"/>
          </a:solidFill>
          <a:prstDash val="solid"/>
          <a:tailEnd type="arrow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0.70826</cdr:x>
      <cdr:y>0.48244</cdr:y>
    </cdr:from>
    <cdr:to>
      <cdr:x>0.79016</cdr:x>
      <cdr:y>0.55697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6920775" y="2529309"/>
          <a:ext cx="800288" cy="3907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Hurricanes</a:t>
          </a:r>
        </a:p>
        <a:p xmlns:a="http://schemas.openxmlformats.org/drawingml/2006/main">
          <a:r>
            <a:rPr lang="en-US" sz="1200" b="0"/>
            <a:t>Ike,</a:t>
          </a:r>
          <a:r>
            <a:rPr lang="en-US" sz="1200" b="0" baseline="0"/>
            <a:t> Gustav</a:t>
          </a:r>
          <a:endParaRPr lang="en-US" sz="1200" b="0"/>
        </a:p>
      </cdr:txBody>
    </cdr:sp>
  </cdr:relSizeAnchor>
  <cdr:relSizeAnchor xmlns:cdr="http://schemas.openxmlformats.org/drawingml/2006/chartDrawing">
    <cdr:from>
      <cdr:x>0.86461</cdr:x>
      <cdr:y>0.04925</cdr:y>
    </cdr:from>
    <cdr:to>
      <cdr:x>0.97089</cdr:x>
      <cdr:y>0.18794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8448538" y="258227"/>
          <a:ext cx="1038518" cy="7271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200"/>
            <a:t>Hurricanes</a:t>
          </a:r>
          <a:r>
            <a:rPr lang="en-US" sz="1200" baseline="0"/>
            <a:t> Harvey, Irma, Maria</a:t>
          </a:r>
          <a:endParaRPr lang="en-US" sz="1200"/>
        </a:p>
      </cdr:txBody>
    </cdr:sp>
  </cdr:relSizeAnchor>
  <cdr:relSizeAnchor xmlns:cdr="http://schemas.openxmlformats.org/drawingml/2006/chartDrawing">
    <cdr:from>
      <cdr:x>0.74923</cdr:x>
      <cdr:y>0.08383</cdr:y>
    </cdr:from>
    <cdr:to>
      <cdr:x>0.86697</cdr:x>
      <cdr:y>0.22253</cdr:y>
    </cdr:to>
    <cdr:sp macro="" textlink="">
      <cdr:nvSpPr>
        <cdr:cNvPr id="15" name="TextBox 1"/>
        <cdr:cNvSpPr txBox="1"/>
      </cdr:nvSpPr>
      <cdr:spPr>
        <a:xfrm xmlns:a="http://schemas.openxmlformats.org/drawingml/2006/main">
          <a:off x="7321136" y="439501"/>
          <a:ext cx="1150500" cy="7271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/>
            <a:t>Japan, NZ earthquakes, Thailand flood</a:t>
          </a:r>
        </a:p>
      </cdr:txBody>
    </cdr:sp>
  </cdr:relSizeAnchor>
  <cdr:relSizeAnchor xmlns:cdr="http://schemas.openxmlformats.org/drawingml/2006/chartDrawing">
    <cdr:from>
      <cdr:x>0.8999</cdr:x>
      <cdr:y>0.35347</cdr:y>
    </cdr:from>
    <cdr:to>
      <cdr:x>0.99106</cdr:x>
      <cdr:y>0.49216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8793444" y="1853141"/>
          <a:ext cx="890772" cy="7271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200"/>
            <a:t>Camp Fire, Typhoon Jebi</a:t>
          </a:r>
        </a:p>
      </cdr:txBody>
    </cdr:sp>
  </cdr:relSizeAnchor>
  <cdr:relSizeAnchor xmlns:cdr="http://schemas.openxmlformats.org/drawingml/2006/chartDrawing">
    <cdr:from>
      <cdr:x>0.90884</cdr:x>
      <cdr:y>0.50022</cdr:y>
    </cdr:from>
    <cdr:to>
      <cdr:x>1</cdr:x>
      <cdr:y>0.63891</cdr:y>
    </cdr:to>
    <cdr:sp macro="" textlink="">
      <cdr:nvSpPr>
        <cdr:cNvPr id="16" name="TextBox 1">
          <a:extLst xmlns:a="http://schemas.openxmlformats.org/drawingml/2006/main">
            <a:ext uri="{FF2B5EF4-FFF2-40B4-BE49-F238E27FC236}">
              <a16:creationId xmlns:a16="http://schemas.microsoft.com/office/drawing/2014/main" id="{7D7FC04C-4D18-4F72-B0DE-FCF794B35AEB}"/>
            </a:ext>
          </a:extLst>
        </cdr:cNvPr>
        <cdr:cNvSpPr txBox="1"/>
      </cdr:nvSpPr>
      <cdr:spPr>
        <a:xfrm xmlns:a="http://schemas.openxmlformats.org/drawingml/2006/main">
          <a:off x="8880756" y="2622551"/>
          <a:ext cx="890772" cy="7271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200"/>
            <a:t>Typhoons Hagibis, Faxai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25427" y="352313"/>
          <a:ext cx="6191885" cy="3486523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0498" y="3998156"/>
          <a:ext cx="8638899" cy="5122059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2369061" y="56666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12253316" y="54584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9584955" y="7982773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/>
      </xdr:nvSpPr>
      <xdr:spPr>
        <a:xfrm>
          <a:off x="3308931" y="7666809"/>
          <a:ext cx="2282601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/>
      </xdr:nvSpPr>
      <xdr:spPr>
        <a:xfrm>
          <a:off x="12180149" y="3130217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1" name="TextBox 3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12011842" y="8771134"/>
          <a:ext cx="2338311" cy="40011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2" name="TextBox 49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 txBox="1"/>
      </xdr:nvSpPr>
      <xdr:spPr>
        <a:xfrm>
          <a:off x="2369061" y="9516227"/>
          <a:ext cx="2338311" cy="24622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3" name="Rounded Rectangular Callout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/>
      </xdr:nvSpPr>
      <xdr:spPr>
        <a:xfrm>
          <a:off x="2260386" y="3421836"/>
          <a:ext cx="2306881" cy="1364146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4" name="TextBox 44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 txBox="1"/>
      </xdr:nvSpPr>
      <xdr:spPr>
        <a:xfrm>
          <a:off x="2253108" y="3065929"/>
          <a:ext cx="1762125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>
          <a:off x="7080621" y="4287447"/>
          <a:ext cx="1537389" cy="1451922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6" name="TextBox 6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6378215" y="4005750"/>
          <a:ext cx="3050660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/>
      </xdr:nvSpPr>
      <xdr:spPr>
        <a:xfrm>
          <a:off x="4574545" y="3867705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8" name="TextBox 64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 txBox="1"/>
      </xdr:nvSpPr>
      <xdr:spPr>
        <a:xfrm>
          <a:off x="4791220" y="444548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378803</xdr:colOff>
      <xdr:row>25</xdr:row>
      <xdr:rowOff>134998</xdr:rowOff>
    </xdr:from>
    <xdr:to>
      <xdr:col>10</xdr:col>
      <xdr:colOff>21504</xdr:colOff>
      <xdr:row>27</xdr:row>
      <xdr:rowOff>155055</xdr:rowOff>
    </xdr:to>
    <xdr:sp macro="" textlink="">
      <xdr:nvSpPr>
        <xdr:cNvPr id="19" name="TextBox 65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 txBox="1"/>
      </xdr:nvSpPr>
      <xdr:spPr>
        <a:xfrm>
          <a:off x="4753579" y="4187045"/>
          <a:ext cx="718466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20" name="TextBox 5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 txBox="1"/>
      </xdr:nvSpPr>
      <xdr:spPr>
        <a:xfrm>
          <a:off x="4784340" y="3941242"/>
          <a:ext cx="614271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/>
      </xdr:nvSpPr>
      <xdr:spPr>
        <a:xfrm>
          <a:off x="4697422" y="5318191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4" name="TextBox 66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4914097" y="588644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15895</xdr:colOff>
      <xdr:row>34</xdr:row>
      <xdr:rowOff>123677</xdr:rowOff>
    </xdr:from>
    <xdr:to>
      <xdr:col>10</xdr:col>
      <xdr:colOff>92285</xdr:colOff>
      <xdr:row>36</xdr:row>
      <xdr:rowOff>139502</xdr:rowOff>
    </xdr:to>
    <xdr:sp macro="" textlink="">
      <xdr:nvSpPr>
        <xdr:cNvPr id="25" name="TextBox 67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4928554" y="5610077"/>
          <a:ext cx="614272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78bn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6" name="TextBox 68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4916742" y="5372679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9" name="Oval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SpPr/>
      </xdr:nvSpPr>
      <xdr:spPr>
        <a:xfrm>
          <a:off x="5895369" y="7128064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30" name="TextBox 71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SpPr txBox="1"/>
      </xdr:nvSpPr>
      <xdr:spPr>
        <a:xfrm>
          <a:off x="6164142" y="7697436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190175</xdr:colOff>
      <xdr:row>46</xdr:row>
      <xdr:rowOff>16224</xdr:rowOff>
    </xdr:from>
    <xdr:to>
      <xdr:col>12</xdr:col>
      <xdr:colOff>162369</xdr:colOff>
      <xdr:row>48</xdr:row>
      <xdr:rowOff>32048</xdr:rowOff>
    </xdr:to>
    <xdr:sp macro="" textlink="">
      <xdr:nvSpPr>
        <xdr:cNvPr id="31" name="TextBox 72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SpPr txBox="1"/>
      </xdr:nvSpPr>
      <xdr:spPr>
        <a:xfrm>
          <a:off x="6178599" y="7439000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3bn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32" name="TextBox 73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SpPr txBox="1"/>
      </xdr:nvSpPr>
      <xdr:spPr>
        <a:xfrm>
          <a:off x="6157262" y="7174147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35" name="Oval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SpPr/>
      </xdr:nvSpPr>
      <xdr:spPr>
        <a:xfrm>
          <a:off x="10038461" y="4280768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36" name="TextBox 76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SpPr txBox="1"/>
      </xdr:nvSpPr>
      <xdr:spPr>
        <a:xfrm>
          <a:off x="10307234" y="4840615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515993</xdr:colOff>
      <xdr:row>28</xdr:row>
      <xdr:rowOff>63967</xdr:rowOff>
    </xdr:from>
    <xdr:to>
      <xdr:col>20</xdr:col>
      <xdr:colOff>54500</xdr:colOff>
      <xdr:row>30</xdr:row>
      <xdr:rowOff>84023</xdr:rowOff>
    </xdr:to>
    <xdr:sp macro="" textlink="">
      <xdr:nvSpPr>
        <xdr:cNvPr id="37" name="TextBox 77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10269593" y="4600108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17bn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8" name="TextBox 78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10248256" y="436383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41" name="Oval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SpPr/>
      </xdr:nvSpPr>
      <xdr:spPr>
        <a:xfrm>
          <a:off x="10038461" y="6099702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42" name="TextBox 8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SpPr txBox="1"/>
      </xdr:nvSpPr>
      <xdr:spPr>
        <a:xfrm>
          <a:off x="10274186" y="670605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496943</xdr:colOff>
      <xdr:row>39</xdr:row>
      <xdr:rowOff>136464</xdr:rowOff>
    </xdr:from>
    <xdr:to>
      <xdr:col>20</xdr:col>
      <xdr:colOff>35450</xdr:colOff>
      <xdr:row>41</xdr:row>
      <xdr:rowOff>156521</xdr:rowOff>
    </xdr:to>
    <xdr:sp macro="" textlink="">
      <xdr:nvSpPr>
        <xdr:cNvPr id="43" name="TextBox 8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0250543" y="6447617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54bn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44" name="TextBox 8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10248256" y="6182764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45" name="TextBox 8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166824" y="5124124"/>
          <a:ext cx="138140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13</xdr:col>
      <xdr:colOff>231613</xdr:colOff>
      <xdr:row>30</xdr:row>
      <xdr:rowOff>24747</xdr:rowOff>
    </xdr:from>
    <xdr:to>
      <xdr:col>15</xdr:col>
      <xdr:colOff>308215</xdr:colOff>
      <xdr:row>32</xdr:row>
      <xdr:rowOff>40571</xdr:rowOff>
    </xdr:to>
    <xdr:sp macro="" textlink="">
      <xdr:nvSpPr>
        <xdr:cNvPr id="46" name="TextBox 8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SpPr txBox="1"/>
      </xdr:nvSpPr>
      <xdr:spPr>
        <a:xfrm>
          <a:off x="7295801" y="4865688"/>
          <a:ext cx="1152367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Total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47" name="TextBox 8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7039720" y="4610360"/>
          <a:ext cx="162185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50" name="Oval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/>
      </xdr:nvSpPr>
      <xdr:spPr>
        <a:xfrm>
          <a:off x="11429843" y="7509317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51" name="TextBox 89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11619267" y="8106144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256952</xdr:colOff>
      <xdr:row>48</xdr:row>
      <xdr:rowOff>84272</xdr:rowOff>
    </xdr:from>
    <xdr:to>
      <xdr:col>22</xdr:col>
      <xdr:colOff>387844</xdr:colOff>
      <xdr:row>50</xdr:row>
      <xdr:rowOff>104328</xdr:rowOff>
    </xdr:to>
    <xdr:sp macro="" textlink="">
      <xdr:nvSpPr>
        <xdr:cNvPr id="52" name="TextBox 90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11624199" y="7847707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1.8bn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53" name="TextBox 91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11612387" y="7603025"/>
          <a:ext cx="66877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54" name="Chart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55" name="Chart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4" name="Rounded Rectangular Callout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SpPr/>
      </xdr:nvSpPr>
      <xdr:spPr>
        <a:xfrm>
          <a:off x="11826378" y="3472380"/>
          <a:ext cx="2340816" cy="1371599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SpPr/>
      </xdr:nvSpPr>
      <xdr:spPr>
        <a:xfrm>
          <a:off x="11887338" y="5850625"/>
          <a:ext cx="2340816" cy="1371599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/>
      </xdr:nvSpPr>
      <xdr:spPr>
        <a:xfrm>
          <a:off x="9291122" y="8381888"/>
          <a:ext cx="2340816" cy="1371599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28" name="Rounded Rectangular Callout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SpPr/>
      </xdr:nvSpPr>
      <xdr:spPr>
        <a:xfrm>
          <a:off x="3295315" y="8069828"/>
          <a:ext cx="2340816" cy="1371599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22" name="Rounded Rectangular Callout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/>
      </xdr:nvSpPr>
      <xdr:spPr>
        <a:xfrm>
          <a:off x="2369064" y="6032322"/>
          <a:ext cx="2340816" cy="1371599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/>
      </xdr:nvSpPr>
      <xdr:spPr>
        <a:xfrm>
          <a:off x="7118273" y="4267725"/>
          <a:ext cx="1543664" cy="143981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/>
      </xdr:nvSpPr>
      <xdr:spPr>
        <a:xfrm>
          <a:off x="4596509" y="385201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7" name="TextBox 64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 txBox="1"/>
      </xdr:nvSpPr>
      <xdr:spPr>
        <a:xfrm>
          <a:off x="4813184" y="4406485"/>
          <a:ext cx="617409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19" name="TextBox 59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SpPr txBox="1"/>
      </xdr:nvSpPr>
      <xdr:spPr>
        <a:xfrm>
          <a:off x="4806304" y="3906280"/>
          <a:ext cx="617408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SpPr/>
      </xdr:nvSpPr>
      <xdr:spPr>
        <a:xfrm>
          <a:off x="4719386" y="5290400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1" name="TextBox 66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SpPr txBox="1"/>
      </xdr:nvSpPr>
      <xdr:spPr>
        <a:xfrm>
          <a:off x="4939198" y="583534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3" name="TextBox 68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SpPr txBox="1"/>
      </xdr:nvSpPr>
      <xdr:spPr>
        <a:xfrm>
          <a:off x="4941843" y="532561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SpPr/>
      </xdr:nvSpPr>
      <xdr:spPr>
        <a:xfrm>
          <a:off x="5923608" y="708413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25" name="TextBox 7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SpPr txBox="1"/>
      </xdr:nvSpPr>
      <xdr:spPr>
        <a:xfrm>
          <a:off x="6195518" y="7649475"/>
          <a:ext cx="513214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27" name="TextBox 73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SpPr txBox="1"/>
      </xdr:nvSpPr>
      <xdr:spPr>
        <a:xfrm>
          <a:off x="6188638" y="7130220"/>
          <a:ext cx="513214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28" name="Oval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SpPr/>
      </xdr:nvSpPr>
      <xdr:spPr>
        <a:xfrm>
          <a:off x="10091801" y="4261046"/>
          <a:ext cx="1051941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29" name="TextBox 76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SpPr txBox="1"/>
      </xdr:nvSpPr>
      <xdr:spPr>
        <a:xfrm>
          <a:off x="10363712" y="4816859"/>
          <a:ext cx="510076" cy="334519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1" name="TextBox 78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SpPr txBox="1"/>
      </xdr:nvSpPr>
      <xdr:spPr>
        <a:xfrm>
          <a:off x="10301596" y="4326179"/>
          <a:ext cx="620547" cy="33875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32" name="Oval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SpPr/>
      </xdr:nvSpPr>
      <xdr:spPr>
        <a:xfrm>
          <a:off x="10091801" y="6065188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33" name="TextBox 81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SpPr txBox="1"/>
      </xdr:nvSpPr>
      <xdr:spPr>
        <a:xfrm>
          <a:off x="10327526" y="6648231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35" name="TextBox 83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SpPr txBox="1"/>
      </xdr:nvSpPr>
      <xdr:spPr>
        <a:xfrm>
          <a:off x="10301596" y="6128976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36" name="TextBox 84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SpPr txBox="1"/>
      </xdr:nvSpPr>
      <xdr:spPr>
        <a:xfrm>
          <a:off x="7204476" y="5097678"/>
          <a:ext cx="1387679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38" name="TextBox 86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SpPr txBox="1"/>
      </xdr:nvSpPr>
      <xdr:spPr>
        <a:xfrm>
          <a:off x="7074234" y="4587948"/>
          <a:ext cx="1631267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39" name="Oval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SpPr/>
      </xdr:nvSpPr>
      <xdr:spPr>
        <a:xfrm>
          <a:off x="11492596" y="7462701"/>
          <a:ext cx="1048804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40" name="TextBox 8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SpPr txBox="1"/>
      </xdr:nvSpPr>
      <xdr:spPr>
        <a:xfrm>
          <a:off x="11682020" y="8036219"/>
          <a:ext cx="671912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42" name="TextBox 9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SpPr txBox="1"/>
      </xdr:nvSpPr>
      <xdr:spPr>
        <a:xfrm>
          <a:off x="11675140" y="7555064"/>
          <a:ext cx="671912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45" name="Rounded Rectangular Callout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46" name="Chart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7" name="Rounded Rectangular Callout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8" name="Chart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0" name="Chart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51" name="Rounded Rectangular Callout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2" name="Chart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53" name="Rounded Rectangular Callout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8" name="Rounded Rectangular Callout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2" name="Rounded Rectangular Callout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44" name="Rounded Rectangular Callout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45" name="Chart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46" name="Rounded Rectangular Callout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444382</xdr:colOff>
      <xdr:row>53</xdr:row>
      <xdr:rowOff>87084</xdr:rowOff>
    </xdr:from>
    <xdr:to>
      <xdr:col>16</xdr:col>
      <xdr:colOff>187273</xdr:colOff>
      <xdr:row>58</xdr:row>
      <xdr:rowOff>161235</xdr:rowOff>
    </xdr:to>
    <xdr:graphicFrame macro="">
      <xdr:nvGraphicFramePr>
        <xdr:cNvPr id="48" name="Chart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272140</xdr:colOff>
      <xdr:row>5</xdr:row>
      <xdr:rowOff>108857</xdr:rowOff>
    </xdr:from>
    <xdr:to>
      <xdr:col>22</xdr:col>
      <xdr:colOff>149679</xdr:colOff>
      <xdr:row>36</xdr:row>
      <xdr:rowOff>17689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0</xdr:colOff>
      <xdr:row>5</xdr:row>
      <xdr:rowOff>0</xdr:rowOff>
    </xdr:from>
    <xdr:to>
      <xdr:col>76</xdr:col>
      <xdr:colOff>489861</xdr:colOff>
      <xdr:row>35</xdr:row>
      <xdr:rowOff>85724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87924</xdr:colOff>
      <xdr:row>6</xdr:row>
      <xdr:rowOff>73269</xdr:rowOff>
    </xdr:from>
    <xdr:to>
      <xdr:col>15</xdr:col>
      <xdr:colOff>247651</xdr:colOff>
      <xdr:row>28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0.09186</cdr:x>
      <cdr:y>0.94277</cdr:y>
    </cdr:from>
    <cdr:to>
      <cdr:x>0.73637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1596" y="3319096"/>
          <a:ext cx="3238500" cy="2014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* numbers above denote number of events</a:t>
          </a:r>
        </a:p>
      </cdr:txBody>
    </cdr:sp>
  </cdr:relSizeAnchor>
  <cdr:relSizeAnchor xmlns:cdr="http://schemas.openxmlformats.org/drawingml/2006/chartDrawing">
    <cdr:from>
      <cdr:x>0.19102</cdr:x>
      <cdr:y>0.6847</cdr:y>
    </cdr:from>
    <cdr:to>
      <cdr:x>0.24934</cdr:x>
      <cdr:y>0.75921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959826" y="2410556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4</a:t>
          </a:r>
        </a:p>
      </cdr:txBody>
    </cdr:sp>
  </cdr:relSizeAnchor>
  <cdr:relSizeAnchor xmlns:cdr="http://schemas.openxmlformats.org/drawingml/2006/chartDrawing">
    <cdr:from>
      <cdr:x>0.38048</cdr:x>
      <cdr:y>0.35158</cdr:y>
    </cdr:from>
    <cdr:to>
      <cdr:x>0.43881</cdr:x>
      <cdr:y>0.42608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1911839" y="1237762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6</a:t>
          </a:r>
        </a:p>
      </cdr:txBody>
    </cdr:sp>
  </cdr:relSizeAnchor>
  <cdr:relSizeAnchor xmlns:cdr="http://schemas.openxmlformats.org/drawingml/2006/chartDrawing">
    <cdr:from>
      <cdr:x>0.5715</cdr:x>
      <cdr:y>0.13097</cdr:y>
    </cdr:from>
    <cdr:to>
      <cdr:x>0.62982</cdr:x>
      <cdr:y>0.20548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871665" y="461107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15</a:t>
          </a:r>
        </a:p>
      </cdr:txBody>
    </cdr:sp>
  </cdr:relSizeAnchor>
  <cdr:relSizeAnchor xmlns:cdr="http://schemas.openxmlformats.org/drawingml/2006/chartDrawing">
    <cdr:from>
      <cdr:x>0.7771</cdr:x>
      <cdr:y>0.10392</cdr:y>
    </cdr:from>
    <cdr:to>
      <cdr:x>0.83542</cdr:x>
      <cdr:y>0.17843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3904761" y="365858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3</xdr:row>
      <xdr:rowOff>38100</xdr:rowOff>
    </xdr:from>
    <xdr:to>
      <xdr:col>22</xdr:col>
      <xdr:colOff>232174</xdr:colOff>
      <xdr:row>38</xdr:row>
      <xdr:rowOff>135731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World_insurance/data_requests/CH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KLLIB/AppData/Local/Microsoft/Windows/INetCache/Content.Outlook/LS9WBAYL/SC_Chart_adjusted_1990_2018_202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GS\ERC\Global\Sigma-Insights\World_Insurance\SCurve\2019\SC_Chart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site.swissre.com/personal/s0d829/Documents/Rotation%20-%20ERC/WildfiresWorldwide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non-life total"/>
      <sheetName val="life total"/>
      <sheetName val="a&amp;h"/>
      <sheetName val="check_data"/>
      <sheetName val="data overview"/>
      <sheetName val="settings"/>
      <sheetName val="sigmaDB"/>
    </sheetNames>
    <sheetDataSet>
      <sheetData sheetId="0"/>
      <sheetData sheetId="1"/>
      <sheetData sheetId="2"/>
      <sheetData sheetId="3"/>
      <sheetData sheetId="4"/>
      <sheetData sheetId="5"/>
      <sheetData sheetId="6">
        <row r="15">
          <cell r="B15">
            <v>2019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o"/>
      <sheetName val="Life"/>
      <sheetName val="FAME Persistence2"/>
      <sheetName val="NLife"/>
      <sheetName val="PC"/>
      <sheetName val="Time"/>
      <sheetName val="All"/>
      <sheetName val="Elasticity"/>
      <sheetName val="List of tags"/>
      <sheetName val="By Country"/>
      <sheetName val="By Country_n"/>
      <sheetName val="NLife_1995"/>
      <sheetName val="Life_1995"/>
      <sheetName val="NLife_2018"/>
      <sheetName val="Life_2018"/>
      <sheetName val="NLife_2029"/>
      <sheetName val="data"/>
      <sheetName val="real gdp 2029"/>
      <sheetName val="Sheet1"/>
      <sheetName val="Sheet2"/>
      <sheetName val="penetration growth C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K1" t="str">
            <v>PNLF_10Y</v>
          </cell>
        </row>
      </sheetData>
      <sheetData sheetId="12"/>
      <sheetData sheetId="13"/>
      <sheetData sheetId="14"/>
      <sheetData sheetId="15"/>
      <sheetData sheetId="16">
        <row r="2">
          <cell r="N2" t="str">
            <v>US</v>
          </cell>
          <cell r="O2" t="str">
            <v>United States</v>
          </cell>
        </row>
        <row r="3">
          <cell r="N3" t="str">
            <v>CN</v>
          </cell>
          <cell r="O3" t="str">
            <v>China</v>
          </cell>
        </row>
        <row r="4">
          <cell r="N4" t="str">
            <v>PL</v>
          </cell>
          <cell r="O4" t="str">
            <v>Poland</v>
          </cell>
        </row>
        <row r="5">
          <cell r="N5" t="str">
            <v>HU</v>
          </cell>
          <cell r="O5" t="str">
            <v>Hungary</v>
          </cell>
        </row>
        <row r="6">
          <cell r="N6" t="str">
            <v>CZ</v>
          </cell>
          <cell r="O6" t="str">
            <v>Czech Republic</v>
          </cell>
        </row>
        <row r="7">
          <cell r="N7" t="str">
            <v>RU</v>
          </cell>
          <cell r="O7" t="str">
            <v>Russia</v>
          </cell>
        </row>
        <row r="8">
          <cell r="N8" t="str">
            <v>UA</v>
          </cell>
          <cell r="O8" t="str">
            <v>Ukraine</v>
          </cell>
        </row>
        <row r="12">
          <cell r="N12" t="str">
            <v>IN</v>
          </cell>
          <cell r="O12" t="str">
            <v>India</v>
          </cell>
        </row>
        <row r="20">
          <cell r="N20" t="str">
            <v>MZ</v>
          </cell>
          <cell r="O20" t="str">
            <v>Mozambique</v>
          </cell>
        </row>
        <row r="22">
          <cell r="N22" t="str">
            <v>ZA</v>
          </cell>
          <cell r="O22" t="str">
            <v>South Africa</v>
          </cell>
        </row>
        <row r="27">
          <cell r="N27" t="str">
            <v>AE</v>
          </cell>
          <cell r="O27" t="str">
            <v>UAE</v>
          </cell>
        </row>
        <row r="28">
          <cell r="O28" t="str">
            <v/>
          </cell>
        </row>
        <row r="35">
          <cell r="O35" t="str">
            <v/>
          </cell>
        </row>
        <row r="36">
          <cell r="N36" t="str">
            <v>CN</v>
          </cell>
          <cell r="O36" t="str">
            <v>China</v>
          </cell>
        </row>
        <row r="39">
          <cell r="O39" t="str">
            <v/>
          </cell>
        </row>
        <row r="42">
          <cell r="N42" t="str">
            <v>IN</v>
          </cell>
          <cell r="O42" t="str">
            <v>India</v>
          </cell>
        </row>
        <row r="46">
          <cell r="N46" t="str">
            <v>JP</v>
          </cell>
          <cell r="O46" t="str">
            <v>Japan</v>
          </cell>
        </row>
        <row r="48">
          <cell r="O48" t="str">
            <v/>
          </cell>
        </row>
        <row r="49">
          <cell r="N49" t="str">
            <v>KR</v>
          </cell>
          <cell r="O49" t="str">
            <v>South Korea</v>
          </cell>
        </row>
        <row r="74">
          <cell r="O74" t="str">
            <v/>
          </cell>
        </row>
        <row r="81">
          <cell r="O81" t="str">
            <v/>
          </cell>
        </row>
        <row r="82">
          <cell r="O82" t="str">
            <v/>
          </cell>
        </row>
        <row r="83">
          <cell r="O83" t="str">
            <v/>
          </cell>
        </row>
        <row r="84">
          <cell r="O84" t="str">
            <v/>
          </cell>
        </row>
      </sheetData>
      <sheetData sheetId="17"/>
      <sheetData sheetId="18"/>
      <sheetData sheetId="19"/>
      <sheetData sheetId="2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o"/>
      <sheetName val="Life"/>
      <sheetName val="FAME Persistence2"/>
      <sheetName val="NLife"/>
      <sheetName val="PC"/>
      <sheetName val="Time"/>
      <sheetName val="All"/>
      <sheetName val="Elasticity"/>
      <sheetName val="List of tags"/>
      <sheetName val="By Country"/>
      <sheetName val="By Country_n"/>
    </sheetNames>
    <sheetDataSet>
      <sheetData sheetId="0">
        <row r="1">
          <cell r="A1" t="str">
            <v>Geo</v>
          </cell>
        </row>
      </sheetData>
      <sheetData sheetId="1">
        <row r="2">
          <cell r="E2">
            <v>170.7954</v>
          </cell>
        </row>
      </sheetData>
      <sheetData sheetId="2"/>
      <sheetData sheetId="3">
        <row r="2">
          <cell r="E2">
            <v>170.7954</v>
          </cell>
        </row>
      </sheetData>
      <sheetData sheetId="4"/>
      <sheetData sheetId="5"/>
      <sheetData sheetId="6"/>
      <sheetData sheetId="7"/>
      <sheetData sheetId="8">
        <row r="1">
          <cell r="A1" t="str">
            <v>This tab contains the list of countries we want to have labels for on the s-curve</v>
          </cell>
          <cell r="B1"/>
        </row>
        <row r="2">
          <cell r="A2" t="str">
            <v>US</v>
          </cell>
          <cell r="B2" t="str">
            <v>United States</v>
          </cell>
        </row>
        <row r="3">
          <cell r="A3" t="str">
            <v>CN</v>
          </cell>
          <cell r="B3" t="str">
            <v>China</v>
          </cell>
        </row>
        <row r="4">
          <cell r="A4" t="str">
            <v>CA</v>
          </cell>
          <cell r="B4" t="str">
            <v>Canada</v>
          </cell>
        </row>
        <row r="5">
          <cell r="A5" t="str">
            <v>ES</v>
          </cell>
          <cell r="B5" t="str">
            <v>Spain</v>
          </cell>
        </row>
        <row r="6">
          <cell r="A6" t="str">
            <v>GB</v>
          </cell>
          <cell r="B6" t="str">
            <v>United Kingdom</v>
          </cell>
        </row>
        <row r="7">
          <cell r="A7" t="str">
            <v>RU</v>
          </cell>
          <cell r="B7" t="str">
            <v>Russia</v>
          </cell>
        </row>
        <row r="8">
          <cell r="A8" t="str">
            <v>BR</v>
          </cell>
          <cell r="B8" t="str">
            <v>Brazil</v>
          </cell>
        </row>
        <row r="9">
          <cell r="A9" t="str">
            <v>IT</v>
          </cell>
          <cell r="B9" t="str">
            <v>Italy</v>
          </cell>
        </row>
        <row r="10">
          <cell r="A10" t="str">
            <v>IE</v>
          </cell>
          <cell r="B10" t="str">
            <v>Ireland</v>
          </cell>
        </row>
        <row r="11">
          <cell r="A11" t="str">
            <v>DE</v>
          </cell>
          <cell r="B11" t="str">
            <v>Germany</v>
          </cell>
        </row>
        <row r="12">
          <cell r="A12" t="str">
            <v>IN</v>
          </cell>
          <cell r="B12" t="str">
            <v>India</v>
          </cell>
        </row>
        <row r="13">
          <cell r="A13" t="str">
            <v>NG</v>
          </cell>
          <cell r="B13" t="str">
            <v>Nigeria</v>
          </cell>
        </row>
        <row r="14">
          <cell r="A14" t="str">
            <v>CH</v>
          </cell>
          <cell r="B14" t="str">
            <v>Switzerland</v>
          </cell>
        </row>
        <row r="15">
          <cell r="A15" t="str">
            <v>AO</v>
          </cell>
          <cell r="B15" t="str">
            <v>Angola</v>
          </cell>
        </row>
        <row r="16">
          <cell r="A16" t="str">
            <v>CI</v>
          </cell>
          <cell r="B16" t="str">
            <v>Cote d Ivoire</v>
          </cell>
        </row>
        <row r="17">
          <cell r="A17" t="str">
            <v>ET</v>
          </cell>
          <cell r="B17" t="str">
            <v>Ethiopia</v>
          </cell>
        </row>
        <row r="18">
          <cell r="A18" t="str">
            <v>GH</v>
          </cell>
          <cell r="B18" t="str">
            <v>Ghana</v>
          </cell>
        </row>
        <row r="19">
          <cell r="A19" t="str">
            <v>KE</v>
          </cell>
          <cell r="B19" t="str">
            <v>Kenya</v>
          </cell>
        </row>
        <row r="20">
          <cell r="A20" t="str">
            <v>MZ</v>
          </cell>
          <cell r="B20" t="str">
            <v>Mozambique</v>
          </cell>
        </row>
        <row r="21">
          <cell r="A21" t="str">
            <v>NG</v>
          </cell>
          <cell r="B21" t="str">
            <v>Nigeria</v>
          </cell>
        </row>
        <row r="22">
          <cell r="A22" t="str">
            <v>ZA</v>
          </cell>
          <cell r="B22" t="str">
            <v>South Africa</v>
          </cell>
        </row>
        <row r="23">
          <cell r="A23" t="str">
            <v>MA</v>
          </cell>
          <cell r="B23" t="str">
            <v>Morocco</v>
          </cell>
        </row>
        <row r="24">
          <cell r="A24" t="str">
            <v>EG</v>
          </cell>
          <cell r="B24" t="str">
            <v>Egypt</v>
          </cell>
        </row>
        <row r="25">
          <cell r="A25" t="str">
            <v>GR</v>
          </cell>
          <cell r="B25" t="str">
            <v>Greece</v>
          </cell>
        </row>
        <row r="26">
          <cell r="A26" t="str">
            <v>PT</v>
          </cell>
          <cell r="B26" t="str">
            <v>Portugal</v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A29"/>
          <cell r="B29" t="str">
            <v/>
          </cell>
        </row>
        <row r="30">
          <cell r="A30"/>
          <cell r="B30" t="str">
            <v/>
          </cell>
        </row>
        <row r="31">
          <cell r="A31"/>
          <cell r="B31" t="str">
            <v/>
          </cell>
        </row>
        <row r="32">
          <cell r="A32"/>
          <cell r="B32" t="str">
            <v/>
          </cell>
        </row>
        <row r="33">
          <cell r="A33"/>
          <cell r="B33" t="str">
            <v/>
          </cell>
        </row>
        <row r="34">
          <cell r="A34"/>
          <cell r="B34" t="str">
            <v/>
          </cell>
        </row>
        <row r="35">
          <cell r="A35"/>
          <cell r="B35" t="str">
            <v/>
          </cell>
        </row>
        <row r="36">
          <cell r="A36"/>
          <cell r="B36" t="str">
            <v/>
          </cell>
        </row>
        <row r="37">
          <cell r="A37"/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</sheetData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sNorthAmericaAustralia"/>
      <sheetName val="Wildfires"/>
      <sheetName val="Wildfire_pivots"/>
      <sheetName val="Copy_WildfiresNAMAUS"/>
      <sheetName val="DroughHeatFires"/>
    </sheetNames>
    <sheetDataSet>
      <sheetData sheetId="0" refreshError="1"/>
      <sheetData sheetId="1" refreshError="1"/>
      <sheetData sheetId="2" refreshError="1"/>
      <sheetData sheetId="3">
        <row r="38">
          <cell r="U38" t="str">
            <v>2008 US</v>
          </cell>
          <cell r="Z38">
            <v>0.70463999999999993</v>
          </cell>
        </row>
        <row r="39">
          <cell r="U39" t="str">
            <v>2016 US</v>
          </cell>
          <cell r="Z39">
            <v>0.91864999999999997</v>
          </cell>
        </row>
        <row r="40">
          <cell r="U40" t="str">
            <v>2015 US</v>
          </cell>
          <cell r="Z40">
            <v>0.93332999999999999</v>
          </cell>
        </row>
        <row r="41">
          <cell r="U41" t="str">
            <v>2009 AUS</v>
          </cell>
          <cell r="Z41">
            <v>1.07636</v>
          </cell>
        </row>
        <row r="42">
          <cell r="U42" t="str">
            <v>1993 US</v>
          </cell>
          <cell r="Z42">
            <v>1.20434</v>
          </cell>
        </row>
        <row r="43">
          <cell r="U43" t="str">
            <v>2003 US</v>
          </cell>
          <cell r="Z43">
            <v>1.27172</v>
          </cell>
        </row>
        <row r="44">
          <cell r="U44" t="str">
            <v>2003 US</v>
          </cell>
          <cell r="Z44">
            <v>1.38259</v>
          </cell>
        </row>
        <row r="45">
          <cell r="U45" t="str">
            <v>2007 US</v>
          </cell>
          <cell r="Z45">
            <v>1.5047200000000001</v>
          </cell>
        </row>
        <row r="46">
          <cell r="U46" t="str">
            <v>2016 CAN</v>
          </cell>
          <cell r="Z46">
            <v>2.7820800000000001</v>
          </cell>
        </row>
        <row r="47">
          <cell r="U47" t="str">
            <v>1991 US</v>
          </cell>
          <cell r="Z47">
            <v>2.9962800000000001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584A5-8495-4CF3-A2F0-4235660A5608}">
  <dimension ref="A2:E169"/>
  <sheetViews>
    <sheetView workbookViewId="0"/>
  </sheetViews>
  <sheetFormatPr defaultRowHeight="12.9" x14ac:dyDescent="0.35"/>
  <sheetData>
    <row r="2" spans="1:5" x14ac:dyDescent="0.35">
      <c r="A2" s="27"/>
      <c r="E2" s="28"/>
    </row>
    <row r="3" spans="1:5" x14ac:dyDescent="0.35">
      <c r="A3" s="27"/>
      <c r="E3" s="28"/>
    </row>
    <row r="4" spans="1:5" x14ac:dyDescent="0.35">
      <c r="A4" s="27"/>
      <c r="E4" s="28"/>
    </row>
    <row r="5" spans="1:5" x14ac:dyDescent="0.35">
      <c r="A5" s="27"/>
      <c r="E5" s="28"/>
    </row>
    <row r="6" spans="1:5" x14ac:dyDescent="0.35">
      <c r="A6" s="27"/>
      <c r="E6" s="28"/>
    </row>
    <row r="7" spans="1:5" x14ac:dyDescent="0.35">
      <c r="A7" s="27"/>
      <c r="E7" s="28"/>
    </row>
    <row r="8" spans="1:5" x14ac:dyDescent="0.35">
      <c r="A8" s="27"/>
      <c r="E8" s="28"/>
    </row>
    <row r="9" spans="1:5" x14ac:dyDescent="0.35">
      <c r="A9" s="27"/>
      <c r="E9" s="28"/>
    </row>
    <row r="10" spans="1:5" x14ac:dyDescent="0.35">
      <c r="A10" s="27"/>
      <c r="E10" s="28"/>
    </row>
    <row r="11" spans="1:5" x14ac:dyDescent="0.35">
      <c r="A11" s="27"/>
      <c r="E11" s="28"/>
    </row>
    <row r="12" spans="1:5" x14ac:dyDescent="0.35">
      <c r="A12" s="27"/>
      <c r="E12" s="28"/>
    </row>
    <row r="13" spans="1:5" x14ac:dyDescent="0.35">
      <c r="A13" s="27"/>
      <c r="E13" s="28"/>
    </row>
    <row r="14" spans="1:5" x14ac:dyDescent="0.35">
      <c r="A14" s="27"/>
      <c r="E14" s="28"/>
    </row>
    <row r="15" spans="1:5" x14ac:dyDescent="0.35">
      <c r="A15" s="27"/>
      <c r="E15" s="28"/>
    </row>
    <row r="16" spans="1:5" x14ac:dyDescent="0.35">
      <c r="A16" s="27"/>
      <c r="E16" s="28"/>
    </row>
    <row r="17" spans="1:5" x14ac:dyDescent="0.35">
      <c r="A17" s="27"/>
      <c r="E17" s="28"/>
    </row>
    <row r="18" spans="1:5" x14ac:dyDescent="0.35">
      <c r="A18" s="27"/>
      <c r="E18" s="28"/>
    </row>
    <row r="19" spans="1:5" x14ac:dyDescent="0.35">
      <c r="A19" s="27"/>
      <c r="E19" s="28"/>
    </row>
    <row r="20" spans="1:5" x14ac:dyDescent="0.35">
      <c r="A20" s="27"/>
      <c r="E20" s="28"/>
    </row>
    <row r="21" spans="1:5" x14ac:dyDescent="0.35">
      <c r="A21" s="27"/>
      <c r="E21" s="28"/>
    </row>
    <row r="22" spans="1:5" x14ac:dyDescent="0.35">
      <c r="A22" s="27"/>
      <c r="E22" s="28"/>
    </row>
    <row r="23" spans="1:5" x14ac:dyDescent="0.35">
      <c r="A23" s="27"/>
      <c r="E23" s="28"/>
    </row>
    <row r="24" spans="1:5" x14ac:dyDescent="0.35">
      <c r="A24" s="27"/>
      <c r="E24" s="28"/>
    </row>
    <row r="25" spans="1:5" x14ac:dyDescent="0.35">
      <c r="A25" s="27"/>
      <c r="E25" s="28"/>
    </row>
    <row r="26" spans="1:5" x14ac:dyDescent="0.35">
      <c r="A26" s="27"/>
      <c r="E26" s="28"/>
    </row>
    <row r="27" spans="1:5" x14ac:dyDescent="0.35">
      <c r="A27" s="27"/>
      <c r="E27" s="28"/>
    </row>
    <row r="28" spans="1:5" x14ac:dyDescent="0.35">
      <c r="A28" s="27"/>
      <c r="E28" s="28"/>
    </row>
    <row r="29" spans="1:5" x14ac:dyDescent="0.35">
      <c r="A29" s="27"/>
      <c r="E29" s="28"/>
    </row>
    <row r="30" spans="1:5" x14ac:dyDescent="0.35">
      <c r="A30" s="27"/>
      <c r="E30" s="28"/>
    </row>
    <row r="31" spans="1:5" x14ac:dyDescent="0.35">
      <c r="A31" s="27"/>
      <c r="E31" s="28"/>
    </row>
    <row r="32" spans="1:5" x14ac:dyDescent="0.35">
      <c r="A32" s="27"/>
      <c r="E32" s="28"/>
    </row>
    <row r="33" spans="1:5" x14ac:dyDescent="0.35">
      <c r="A33" s="27"/>
      <c r="E33" s="28"/>
    </row>
    <row r="34" spans="1:5" x14ac:dyDescent="0.35">
      <c r="A34" s="27"/>
      <c r="E34" s="28"/>
    </row>
    <row r="35" spans="1:5" x14ac:dyDescent="0.35">
      <c r="A35" s="27"/>
      <c r="E35" s="28"/>
    </row>
    <row r="36" spans="1:5" x14ac:dyDescent="0.35">
      <c r="A36" s="27"/>
      <c r="E36" s="28"/>
    </row>
    <row r="37" spans="1:5" x14ac:dyDescent="0.35">
      <c r="A37" s="27"/>
      <c r="E37" s="28"/>
    </row>
    <row r="38" spans="1:5" x14ac:dyDescent="0.35">
      <c r="A38" s="27"/>
      <c r="E38" s="28"/>
    </row>
    <row r="39" spans="1:5" x14ac:dyDescent="0.35">
      <c r="A39" s="27"/>
      <c r="E39" s="28"/>
    </row>
    <row r="40" spans="1:5" x14ac:dyDescent="0.35">
      <c r="A40" s="27"/>
      <c r="E40" s="28"/>
    </row>
    <row r="41" spans="1:5" x14ac:dyDescent="0.35">
      <c r="A41" s="27"/>
      <c r="E41" s="28"/>
    </row>
    <row r="42" spans="1:5" x14ac:dyDescent="0.35">
      <c r="A42" s="27"/>
      <c r="E42" s="28"/>
    </row>
    <row r="43" spans="1:5" x14ac:dyDescent="0.35">
      <c r="A43" s="27"/>
      <c r="E43" s="28"/>
    </row>
    <row r="44" spans="1:5" x14ac:dyDescent="0.35">
      <c r="A44" s="27"/>
      <c r="E44" s="28"/>
    </row>
    <row r="45" spans="1:5" x14ac:dyDescent="0.35">
      <c r="A45" s="27"/>
      <c r="E45" s="28"/>
    </row>
    <row r="46" spans="1:5" x14ac:dyDescent="0.35">
      <c r="A46" s="27"/>
      <c r="E46" s="28"/>
    </row>
    <row r="47" spans="1:5" x14ac:dyDescent="0.35">
      <c r="A47" s="27"/>
      <c r="E47" s="28"/>
    </row>
    <row r="48" spans="1:5" x14ac:dyDescent="0.35">
      <c r="A48" s="27"/>
      <c r="E48" s="28"/>
    </row>
    <row r="49" spans="1:5" x14ac:dyDescent="0.35">
      <c r="A49" s="27"/>
      <c r="E49" s="28"/>
    </row>
    <row r="50" spans="1:5" x14ac:dyDescent="0.35">
      <c r="A50" s="27"/>
      <c r="E50" s="28"/>
    </row>
    <row r="51" spans="1:5" x14ac:dyDescent="0.35">
      <c r="A51" s="27"/>
      <c r="E51" s="28"/>
    </row>
    <row r="52" spans="1:5" x14ac:dyDescent="0.35">
      <c r="A52" s="27"/>
      <c r="E52" s="28"/>
    </row>
    <row r="53" spans="1:5" x14ac:dyDescent="0.35">
      <c r="A53" s="27"/>
      <c r="E53" s="28"/>
    </row>
    <row r="54" spans="1:5" x14ac:dyDescent="0.35">
      <c r="A54" s="27"/>
      <c r="E54" s="28"/>
    </row>
    <row r="55" spans="1:5" x14ac:dyDescent="0.35">
      <c r="A55" s="27"/>
      <c r="E55" s="28"/>
    </row>
    <row r="56" spans="1:5" x14ac:dyDescent="0.35">
      <c r="A56" s="27"/>
      <c r="E56" s="28"/>
    </row>
    <row r="57" spans="1:5" x14ac:dyDescent="0.35">
      <c r="A57" s="27"/>
      <c r="E57" s="28"/>
    </row>
    <row r="58" spans="1:5" x14ac:dyDescent="0.35">
      <c r="A58" s="27"/>
      <c r="E58" s="28"/>
    </row>
    <row r="59" spans="1:5" x14ac:dyDescent="0.35">
      <c r="A59" s="27"/>
      <c r="E59" s="28"/>
    </row>
    <row r="60" spans="1:5" x14ac:dyDescent="0.35">
      <c r="A60" s="27"/>
      <c r="E60" s="28"/>
    </row>
    <row r="61" spans="1:5" x14ac:dyDescent="0.35">
      <c r="A61" s="27"/>
      <c r="E61" s="28"/>
    </row>
    <row r="62" spans="1:5" x14ac:dyDescent="0.35">
      <c r="A62" s="27"/>
      <c r="E62" s="28"/>
    </row>
    <row r="63" spans="1:5" x14ac:dyDescent="0.35">
      <c r="A63" s="27"/>
      <c r="E63" s="28"/>
    </row>
    <row r="64" spans="1:5" x14ac:dyDescent="0.35">
      <c r="A64" s="27"/>
      <c r="E64" s="28"/>
    </row>
    <row r="65" spans="1:5" x14ac:dyDescent="0.35">
      <c r="A65" s="27"/>
      <c r="E65" s="28"/>
    </row>
    <row r="66" spans="1:5" x14ac:dyDescent="0.35">
      <c r="A66" s="27"/>
      <c r="E66" s="28"/>
    </row>
    <row r="67" spans="1:5" x14ac:dyDescent="0.35">
      <c r="A67" s="27"/>
      <c r="E67" s="28"/>
    </row>
    <row r="68" spans="1:5" x14ac:dyDescent="0.35">
      <c r="A68" s="27"/>
      <c r="E68" s="28"/>
    </row>
    <row r="69" spans="1:5" x14ac:dyDescent="0.35">
      <c r="A69" s="27"/>
      <c r="E69" s="28"/>
    </row>
    <row r="70" spans="1:5" x14ac:dyDescent="0.35">
      <c r="A70" s="27"/>
      <c r="E70" s="28"/>
    </row>
    <row r="71" spans="1:5" x14ac:dyDescent="0.35">
      <c r="A71" s="27"/>
      <c r="E71" s="28"/>
    </row>
    <row r="72" spans="1:5" x14ac:dyDescent="0.35">
      <c r="A72" s="27"/>
      <c r="E72" s="28"/>
    </row>
    <row r="73" spans="1:5" x14ac:dyDescent="0.35">
      <c r="A73" s="27"/>
      <c r="E73" s="28"/>
    </row>
    <row r="74" spans="1:5" x14ac:dyDescent="0.35">
      <c r="A74" s="27"/>
      <c r="E74" s="28"/>
    </row>
    <row r="75" spans="1:5" x14ac:dyDescent="0.35">
      <c r="A75" s="27"/>
      <c r="E75" s="28"/>
    </row>
    <row r="76" spans="1:5" x14ac:dyDescent="0.35">
      <c r="A76" s="27"/>
      <c r="E76" s="28"/>
    </row>
    <row r="77" spans="1:5" x14ac:dyDescent="0.35">
      <c r="A77" s="27"/>
      <c r="E77" s="28"/>
    </row>
    <row r="78" spans="1:5" x14ac:dyDescent="0.35">
      <c r="A78" s="27"/>
      <c r="E78" s="28"/>
    </row>
    <row r="79" spans="1:5" x14ac:dyDescent="0.35">
      <c r="A79" s="27"/>
      <c r="E79" s="28"/>
    </row>
    <row r="80" spans="1:5" x14ac:dyDescent="0.35">
      <c r="A80" s="27"/>
      <c r="E80" s="28"/>
    </row>
    <row r="81" spans="1:5" x14ac:dyDescent="0.35">
      <c r="A81" s="27"/>
      <c r="E81" s="28"/>
    </row>
    <row r="82" spans="1:5" x14ac:dyDescent="0.35">
      <c r="A82" s="27"/>
      <c r="E82" s="28"/>
    </row>
    <row r="83" spans="1:5" x14ac:dyDescent="0.35">
      <c r="A83" s="27"/>
      <c r="E83" s="28"/>
    </row>
    <row r="84" spans="1:5" x14ac:dyDescent="0.35">
      <c r="A84" s="27"/>
      <c r="E84" s="28"/>
    </row>
    <row r="85" spans="1:5" x14ac:dyDescent="0.35">
      <c r="A85" s="27"/>
      <c r="E85" s="28"/>
    </row>
    <row r="86" spans="1:5" x14ac:dyDescent="0.35">
      <c r="A86" s="27"/>
      <c r="E86" s="28"/>
    </row>
    <row r="87" spans="1:5" x14ac:dyDescent="0.35">
      <c r="A87" s="27"/>
      <c r="E87" s="28"/>
    </row>
    <row r="88" spans="1:5" x14ac:dyDescent="0.35">
      <c r="A88" s="27"/>
      <c r="E88" s="28"/>
    </row>
    <row r="89" spans="1:5" x14ac:dyDescent="0.35">
      <c r="A89" s="27"/>
      <c r="E89" s="28"/>
    </row>
    <row r="90" spans="1:5" x14ac:dyDescent="0.35">
      <c r="A90" s="27"/>
      <c r="E90" s="28"/>
    </row>
    <row r="91" spans="1:5" x14ac:dyDescent="0.35">
      <c r="A91" s="27"/>
      <c r="E91" s="28"/>
    </row>
    <row r="92" spans="1:5" x14ac:dyDescent="0.35">
      <c r="A92" s="27"/>
      <c r="E92" s="28"/>
    </row>
    <row r="93" spans="1:5" x14ac:dyDescent="0.35">
      <c r="A93" s="27"/>
      <c r="E93" s="28"/>
    </row>
    <row r="94" spans="1:5" x14ac:dyDescent="0.35">
      <c r="A94" s="27"/>
      <c r="E94" s="28"/>
    </row>
    <row r="95" spans="1:5" x14ac:dyDescent="0.35">
      <c r="A95" s="27"/>
      <c r="E95" s="28"/>
    </row>
    <row r="96" spans="1:5" x14ac:dyDescent="0.35">
      <c r="A96" s="27"/>
      <c r="E96" s="28"/>
    </row>
    <row r="97" spans="1:5" x14ac:dyDescent="0.35">
      <c r="A97" s="27"/>
      <c r="E97" s="28"/>
    </row>
    <row r="98" spans="1:5" x14ac:dyDescent="0.35">
      <c r="A98" s="27"/>
      <c r="E98" s="28"/>
    </row>
    <row r="99" spans="1:5" x14ac:dyDescent="0.35">
      <c r="A99" s="27"/>
      <c r="E99" s="28"/>
    </row>
    <row r="100" spans="1:5" x14ac:dyDescent="0.35">
      <c r="A100" s="27"/>
      <c r="E100" s="28"/>
    </row>
    <row r="101" spans="1:5" x14ac:dyDescent="0.35">
      <c r="A101" s="27"/>
      <c r="E101" s="28"/>
    </row>
    <row r="102" spans="1:5" x14ac:dyDescent="0.35">
      <c r="A102" s="27"/>
      <c r="E102" s="28"/>
    </row>
    <row r="103" spans="1:5" x14ac:dyDescent="0.35">
      <c r="A103" s="27"/>
      <c r="E103" s="28"/>
    </row>
    <row r="104" spans="1:5" x14ac:dyDescent="0.35">
      <c r="A104" s="27"/>
      <c r="E104" s="28"/>
    </row>
    <row r="105" spans="1:5" x14ac:dyDescent="0.35">
      <c r="A105" s="27"/>
      <c r="E105" s="28"/>
    </row>
    <row r="106" spans="1:5" x14ac:dyDescent="0.35">
      <c r="A106" s="27"/>
      <c r="E106" s="28"/>
    </row>
    <row r="107" spans="1:5" x14ac:dyDescent="0.35">
      <c r="A107" s="27"/>
      <c r="E107" s="28"/>
    </row>
    <row r="108" spans="1:5" x14ac:dyDescent="0.35">
      <c r="A108" s="27"/>
      <c r="E108" s="28"/>
    </row>
    <row r="109" spans="1:5" x14ac:dyDescent="0.35">
      <c r="A109" s="27"/>
      <c r="E109" s="28"/>
    </row>
    <row r="110" spans="1:5" x14ac:dyDescent="0.35">
      <c r="A110" s="27"/>
      <c r="E110" s="28"/>
    </row>
    <row r="111" spans="1:5" x14ac:dyDescent="0.35">
      <c r="A111" s="27"/>
      <c r="E111" s="28"/>
    </row>
    <row r="112" spans="1:5" x14ac:dyDescent="0.35">
      <c r="A112" s="27"/>
      <c r="E112" s="28"/>
    </row>
    <row r="113" spans="1:5" x14ac:dyDescent="0.35">
      <c r="A113" s="27"/>
      <c r="E113" s="28"/>
    </row>
    <row r="114" spans="1:5" x14ac:dyDescent="0.35">
      <c r="A114" s="27"/>
      <c r="E114" s="28"/>
    </row>
    <row r="115" spans="1:5" x14ac:dyDescent="0.35">
      <c r="A115" s="27"/>
      <c r="E115" s="28"/>
    </row>
    <row r="116" spans="1:5" x14ac:dyDescent="0.35">
      <c r="A116" s="27"/>
      <c r="E116" s="28"/>
    </row>
    <row r="117" spans="1:5" x14ac:dyDescent="0.35">
      <c r="A117" s="27"/>
      <c r="E117" s="28"/>
    </row>
    <row r="118" spans="1:5" x14ac:dyDescent="0.35">
      <c r="A118" s="27"/>
      <c r="E118" s="28"/>
    </row>
    <row r="119" spans="1:5" x14ac:dyDescent="0.35">
      <c r="A119" s="27"/>
      <c r="E119" s="28"/>
    </row>
    <row r="120" spans="1:5" x14ac:dyDescent="0.35">
      <c r="A120" s="27"/>
      <c r="E120" s="28"/>
    </row>
    <row r="121" spans="1:5" x14ac:dyDescent="0.35">
      <c r="A121" s="27"/>
      <c r="E121" s="28"/>
    </row>
    <row r="122" spans="1:5" x14ac:dyDescent="0.35">
      <c r="A122" s="27"/>
      <c r="E122" s="28"/>
    </row>
    <row r="123" spans="1:5" x14ac:dyDescent="0.35">
      <c r="A123" s="27"/>
      <c r="E123" s="28"/>
    </row>
    <row r="124" spans="1:5" x14ac:dyDescent="0.35">
      <c r="A124" s="27"/>
      <c r="E124" s="28"/>
    </row>
    <row r="125" spans="1:5" x14ac:dyDescent="0.35">
      <c r="A125" s="27"/>
      <c r="E125" s="28"/>
    </row>
    <row r="126" spans="1:5" x14ac:dyDescent="0.35">
      <c r="A126" s="27"/>
      <c r="E126" s="28"/>
    </row>
    <row r="127" spans="1:5" x14ac:dyDescent="0.35">
      <c r="A127" s="27"/>
      <c r="E127" s="28"/>
    </row>
    <row r="128" spans="1:5" x14ac:dyDescent="0.35">
      <c r="A128" s="27"/>
      <c r="E128" s="28"/>
    </row>
    <row r="129" spans="1:5" x14ac:dyDescent="0.35">
      <c r="A129" s="27"/>
      <c r="E129" s="28"/>
    </row>
    <row r="130" spans="1:5" x14ac:dyDescent="0.35">
      <c r="A130" s="27"/>
      <c r="E130" s="28"/>
    </row>
    <row r="131" spans="1:5" x14ac:dyDescent="0.35">
      <c r="A131" s="27"/>
      <c r="E131" s="28"/>
    </row>
    <row r="132" spans="1:5" x14ac:dyDescent="0.35">
      <c r="A132" s="27"/>
      <c r="E132" s="28"/>
    </row>
    <row r="133" spans="1:5" x14ac:dyDescent="0.35">
      <c r="A133" s="27"/>
      <c r="E133" s="28"/>
    </row>
    <row r="134" spans="1:5" x14ac:dyDescent="0.35">
      <c r="A134" s="27"/>
      <c r="E134" s="28"/>
    </row>
    <row r="135" spans="1:5" x14ac:dyDescent="0.35">
      <c r="A135" s="27"/>
      <c r="E135" s="28"/>
    </row>
    <row r="136" spans="1:5" x14ac:dyDescent="0.35">
      <c r="A136" s="27"/>
      <c r="E136" s="28"/>
    </row>
    <row r="137" spans="1:5" x14ac:dyDescent="0.35">
      <c r="A137" s="27"/>
      <c r="E137" s="28"/>
    </row>
    <row r="138" spans="1:5" x14ac:dyDescent="0.35">
      <c r="A138" s="27"/>
      <c r="E138" s="28"/>
    </row>
    <row r="139" spans="1:5" x14ac:dyDescent="0.35">
      <c r="A139" s="27"/>
      <c r="E139" s="28"/>
    </row>
    <row r="140" spans="1:5" x14ac:dyDescent="0.35">
      <c r="A140" s="27"/>
      <c r="E140" s="28"/>
    </row>
    <row r="141" spans="1:5" x14ac:dyDescent="0.35">
      <c r="A141" s="27"/>
      <c r="E141" s="28"/>
    </row>
    <row r="142" spans="1:5" x14ac:dyDescent="0.35">
      <c r="A142" s="27"/>
      <c r="E142" s="28"/>
    </row>
    <row r="143" spans="1:5" x14ac:dyDescent="0.35">
      <c r="A143" s="27"/>
      <c r="E143" s="28"/>
    </row>
    <row r="144" spans="1:5" x14ac:dyDescent="0.35">
      <c r="A144" s="27"/>
      <c r="E144" s="28"/>
    </row>
    <row r="145" spans="1:5" x14ac:dyDescent="0.35">
      <c r="A145" s="27"/>
      <c r="E145" s="28"/>
    </row>
    <row r="146" spans="1:5" x14ac:dyDescent="0.35">
      <c r="A146" s="27"/>
      <c r="E146" s="28"/>
    </row>
    <row r="147" spans="1:5" x14ac:dyDescent="0.35">
      <c r="A147" s="27"/>
      <c r="E147" s="28"/>
    </row>
    <row r="148" spans="1:5" x14ac:dyDescent="0.35">
      <c r="A148" s="27"/>
      <c r="E148" s="28"/>
    </row>
    <row r="149" spans="1:5" x14ac:dyDescent="0.35">
      <c r="A149" s="27"/>
      <c r="E149" s="28"/>
    </row>
    <row r="150" spans="1:5" x14ac:dyDescent="0.35">
      <c r="A150" s="27"/>
      <c r="E150" s="28"/>
    </row>
    <row r="151" spans="1:5" x14ac:dyDescent="0.35">
      <c r="A151" s="27"/>
      <c r="E151" s="28"/>
    </row>
    <row r="152" spans="1:5" x14ac:dyDescent="0.35">
      <c r="A152" s="27"/>
      <c r="E152" s="28"/>
    </row>
    <row r="153" spans="1:5" x14ac:dyDescent="0.35">
      <c r="A153" s="27"/>
      <c r="E153" s="28"/>
    </row>
    <row r="154" spans="1:5" x14ac:dyDescent="0.35">
      <c r="A154" s="27"/>
      <c r="E154" s="28"/>
    </row>
    <row r="155" spans="1:5" x14ac:dyDescent="0.35">
      <c r="A155" s="27"/>
      <c r="E155" s="28"/>
    </row>
    <row r="156" spans="1:5" x14ac:dyDescent="0.35">
      <c r="A156" s="27"/>
      <c r="E156" s="28"/>
    </row>
    <row r="157" spans="1:5" x14ac:dyDescent="0.35">
      <c r="A157" s="27"/>
      <c r="E157" s="28"/>
    </row>
    <row r="158" spans="1:5" x14ac:dyDescent="0.35">
      <c r="A158" s="27"/>
      <c r="E158" s="28"/>
    </row>
    <row r="159" spans="1:5" x14ac:dyDescent="0.35">
      <c r="A159" s="27"/>
      <c r="E159" s="28"/>
    </row>
    <row r="160" spans="1:5" x14ac:dyDescent="0.35">
      <c r="A160" s="27"/>
      <c r="E160" s="28"/>
    </row>
    <row r="161" spans="1:5" x14ac:dyDescent="0.35">
      <c r="A161" s="27"/>
      <c r="E161" s="28"/>
    </row>
    <row r="162" spans="1:5" x14ac:dyDescent="0.35">
      <c r="A162" s="27"/>
      <c r="E162" s="28"/>
    </row>
    <row r="163" spans="1:5" x14ac:dyDescent="0.35">
      <c r="A163" s="27"/>
      <c r="E163" s="28"/>
    </row>
    <row r="164" spans="1:5" x14ac:dyDescent="0.35">
      <c r="A164" s="27"/>
      <c r="E164" s="28"/>
    </row>
    <row r="165" spans="1:5" x14ac:dyDescent="0.35">
      <c r="A165" s="27"/>
      <c r="E165" s="28"/>
    </row>
    <row r="166" spans="1:5" x14ac:dyDescent="0.35">
      <c r="A166" s="27"/>
      <c r="E166" s="28"/>
    </row>
    <row r="167" spans="1:5" x14ac:dyDescent="0.35">
      <c r="A167" s="27"/>
      <c r="E167" s="28"/>
    </row>
    <row r="168" spans="1:5" x14ac:dyDescent="0.35">
      <c r="A168" s="27"/>
      <c r="E168" s="28"/>
    </row>
    <row r="169" spans="1:5" x14ac:dyDescent="0.35">
      <c r="A169" s="27"/>
      <c r="E169" s="2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4.9989318521683403E-2"/>
  </sheetPr>
  <dimension ref="A1:U63"/>
  <sheetViews>
    <sheetView tabSelected="1" zoomScale="55" zoomScaleNormal="55" workbookViewId="0">
      <pane ySplit="5" topLeftCell="A6" activePane="bottomLeft" state="frozen"/>
      <selection pane="bottomLeft" activeCell="K4" sqref="K4"/>
    </sheetView>
  </sheetViews>
  <sheetFormatPr defaultColWidth="9.15234375" defaultRowHeight="12.75" customHeight="1" x14ac:dyDescent="0.35"/>
  <cols>
    <col min="1" max="1" width="41.84375" style="1" customWidth="1"/>
    <col min="2" max="2" width="18.4609375" style="1" customWidth="1"/>
    <col min="3" max="3" width="12.53515625" style="1" customWidth="1"/>
    <col min="4" max="4" width="17.53515625" style="1" customWidth="1"/>
    <col min="5" max="5" width="14.84375" style="1" customWidth="1"/>
    <col min="6" max="6" width="10.4609375" style="1" customWidth="1"/>
    <col min="7" max="7" width="11.15234375" style="1" customWidth="1"/>
    <col min="8" max="15" width="12.4609375" style="1" customWidth="1"/>
    <col min="16" max="17" width="9.15234375" style="1"/>
    <col min="18" max="18" width="13.15234375" style="1" customWidth="1"/>
    <col min="19" max="19" width="5.53515625" style="1" customWidth="1"/>
    <col min="20" max="20" width="5.84375" style="1" customWidth="1"/>
    <col min="21" max="21" width="22.4609375" style="1" bestFit="1" customWidth="1"/>
    <col min="22" max="22" width="33.84375" style="1" customWidth="1"/>
    <col min="23" max="23" width="23.4609375" style="1" customWidth="1"/>
    <col min="24" max="24" width="28.4609375" style="1" bestFit="1" customWidth="1"/>
    <col min="25" max="25" width="22.4609375" style="1" bestFit="1" customWidth="1"/>
    <col min="26" max="26" width="24.84375" style="1" bestFit="1" customWidth="1"/>
    <col min="27" max="27" width="22.4609375" style="1" bestFit="1" customWidth="1"/>
    <col min="28" max="28" width="26.15234375" style="1" bestFit="1" customWidth="1"/>
    <col min="29" max="29" width="16.84375" style="1" bestFit="1" customWidth="1"/>
    <col min="30" max="30" width="15.4609375" style="1" bestFit="1" customWidth="1"/>
    <col min="31" max="31" width="11.15234375" style="1" bestFit="1" customWidth="1"/>
    <col min="32" max="16384" width="9.15234375" style="1"/>
  </cols>
  <sheetData>
    <row r="1" spans="1:21" ht="20.149999999999999" x14ac:dyDescent="0.5">
      <c r="A1" s="5"/>
      <c r="B1" s="5"/>
      <c r="C1" s="2"/>
      <c r="D1" s="2"/>
      <c r="E1" s="2"/>
      <c r="F1" s="2"/>
      <c r="G1" s="4"/>
    </row>
    <row r="2" spans="1:21" ht="14.15" x14ac:dyDescent="0.35">
      <c r="A2" s="5"/>
      <c r="B2" s="5"/>
    </row>
    <row r="3" spans="1:21" ht="14.15" x14ac:dyDescent="0.35"/>
    <row r="4" spans="1:21" ht="20.149999999999999" x14ac:dyDescent="0.5">
      <c r="A4" s="5"/>
      <c r="B4" s="5"/>
      <c r="C4" s="5"/>
      <c r="D4" s="5"/>
      <c r="E4" s="5"/>
      <c r="G4" s="4"/>
    </row>
    <row r="5" spans="1:21" ht="20.149999999999999" x14ac:dyDescent="0.5">
      <c r="A5" s="5"/>
      <c r="B5" s="1" t="s">
        <v>2</v>
      </c>
      <c r="C5" s="1" t="s">
        <v>1</v>
      </c>
      <c r="D5" s="1" t="s">
        <v>3</v>
      </c>
      <c r="E5" s="5" t="s">
        <v>0</v>
      </c>
      <c r="G5" s="4"/>
    </row>
    <row r="6" spans="1:21" ht="14.15" x14ac:dyDescent="0.35">
      <c r="A6" s="6">
        <v>1970</v>
      </c>
      <c r="B6" s="11">
        <v>95.826989999999995</v>
      </c>
      <c r="C6" s="11">
        <v>2776.2448029999996</v>
      </c>
      <c r="D6" s="11">
        <v>3281.7587150000004</v>
      </c>
      <c r="E6" s="7">
        <v>6153.830508</v>
      </c>
    </row>
    <row r="7" spans="1:21" ht="18" x14ac:dyDescent="0.35">
      <c r="A7" s="6">
        <v>1971</v>
      </c>
      <c r="B7" s="11">
        <v>207.46796699999999</v>
      </c>
      <c r="C7" s="11">
        <v>2031.347755</v>
      </c>
      <c r="D7" s="11">
        <v>848.94149400000003</v>
      </c>
      <c r="E7" s="7">
        <v>3087.757216</v>
      </c>
      <c r="G7" s="26" t="s">
        <v>25</v>
      </c>
      <c r="O7" s="29"/>
    </row>
    <row r="8" spans="1:21" ht="18" x14ac:dyDescent="0.45">
      <c r="A8" s="6">
        <v>1972</v>
      </c>
      <c r="B8" s="11">
        <v>826.15286000000003</v>
      </c>
      <c r="C8" s="11">
        <v>2652.5861890000006</v>
      </c>
      <c r="D8" s="11">
        <v>2242.077182</v>
      </c>
      <c r="E8" s="7">
        <v>5720.8162310000007</v>
      </c>
      <c r="G8" s="15" t="s">
        <v>84</v>
      </c>
    </row>
    <row r="9" spans="1:21" ht="14.15" x14ac:dyDescent="0.35">
      <c r="A9" s="6">
        <v>1973</v>
      </c>
      <c r="B9" s="11"/>
      <c r="C9" s="11">
        <v>3558.0316350000003</v>
      </c>
      <c r="D9" s="11">
        <v>3785.1436530000005</v>
      </c>
      <c r="E9" s="7">
        <v>7343.1752880000004</v>
      </c>
    </row>
    <row r="10" spans="1:21" ht="14.15" x14ac:dyDescent="0.35">
      <c r="A10" s="6">
        <v>1974</v>
      </c>
      <c r="B10" s="11"/>
      <c r="C10" s="11">
        <v>3435.9120059999996</v>
      </c>
      <c r="D10" s="11">
        <v>5426.4241310000016</v>
      </c>
      <c r="E10" s="7">
        <v>8862.3361370000021</v>
      </c>
    </row>
    <row r="11" spans="1:21" ht="14.15" x14ac:dyDescent="0.35">
      <c r="A11" s="6">
        <v>1975</v>
      </c>
      <c r="B11" s="11"/>
      <c r="C11" s="11">
        <v>3362.5533159999995</v>
      </c>
      <c r="D11" s="11">
        <v>2875.8908609999999</v>
      </c>
      <c r="E11" s="7">
        <v>6238.4441769999994</v>
      </c>
    </row>
    <row r="12" spans="1:21" ht="14.15" x14ac:dyDescent="0.35">
      <c r="A12" s="6">
        <v>1976</v>
      </c>
      <c r="B12" s="11">
        <v>341.50212399999998</v>
      </c>
      <c r="C12" s="11">
        <v>3880.0932149999994</v>
      </c>
      <c r="D12" s="11">
        <v>3980.3859809999999</v>
      </c>
      <c r="E12" s="7">
        <v>8201.981319999999</v>
      </c>
      <c r="T12" s="1">
        <v>1</v>
      </c>
      <c r="U12" s="1" t="s">
        <v>19</v>
      </c>
    </row>
    <row r="13" spans="1:21" ht="14.15" x14ac:dyDescent="0.35">
      <c r="A13" s="6">
        <v>1977</v>
      </c>
      <c r="B13" s="11"/>
      <c r="C13" s="11">
        <v>4947.9313400000001</v>
      </c>
      <c r="D13" s="11">
        <v>1589.9490370000001</v>
      </c>
      <c r="E13" s="7">
        <v>6537.8803770000004</v>
      </c>
      <c r="T13" s="1">
        <v>2</v>
      </c>
      <c r="U13" s="1" t="s">
        <v>6</v>
      </c>
    </row>
    <row r="14" spans="1:21" ht="14.15" x14ac:dyDescent="0.35">
      <c r="A14" s="6">
        <v>1978</v>
      </c>
      <c r="B14" s="11">
        <v>36.077151999999998</v>
      </c>
      <c r="C14" s="11">
        <v>3700.9429400000008</v>
      </c>
      <c r="D14" s="11">
        <v>3394.1062079999988</v>
      </c>
      <c r="E14" s="7">
        <v>7131.1262999999999</v>
      </c>
      <c r="T14" s="1">
        <v>3</v>
      </c>
      <c r="U14" s="1" t="s">
        <v>7</v>
      </c>
    </row>
    <row r="15" spans="1:21" ht="14.15" x14ac:dyDescent="0.35">
      <c r="A15" s="6">
        <v>1979</v>
      </c>
      <c r="B15" s="11"/>
      <c r="C15" s="11">
        <v>7561.9138070000008</v>
      </c>
      <c r="D15" s="11">
        <v>6620.1365809999998</v>
      </c>
      <c r="E15" s="7">
        <v>14182.050388</v>
      </c>
      <c r="T15" s="1">
        <v>4</v>
      </c>
      <c r="U15" s="1" t="s">
        <v>21</v>
      </c>
    </row>
    <row r="16" spans="1:21" ht="14.15" x14ac:dyDescent="0.35">
      <c r="A16" s="6">
        <v>1980</v>
      </c>
      <c r="B16" s="11">
        <v>208.04739499999999</v>
      </c>
      <c r="C16" s="11">
        <v>5773.7286859999995</v>
      </c>
      <c r="D16" s="11">
        <v>2832.2868350000003</v>
      </c>
      <c r="E16" s="7">
        <v>8814.0629159999989</v>
      </c>
      <c r="T16" s="1">
        <v>5</v>
      </c>
      <c r="U16" s="1" t="s">
        <v>8</v>
      </c>
    </row>
    <row r="17" spans="1:21" ht="14.15" x14ac:dyDescent="0.35">
      <c r="A17" s="6">
        <v>1981</v>
      </c>
      <c r="B17" s="11">
        <v>14.062099999999999</v>
      </c>
      <c r="C17" s="11">
        <v>2302.0676629999998</v>
      </c>
      <c r="D17" s="11">
        <v>2928.3890869999996</v>
      </c>
      <c r="E17" s="7">
        <v>5244.5188499999995</v>
      </c>
      <c r="T17" s="1">
        <v>6</v>
      </c>
      <c r="U17" s="1" t="s">
        <v>9</v>
      </c>
    </row>
    <row r="18" spans="1:21" ht="14.15" x14ac:dyDescent="0.35">
      <c r="A18" s="6">
        <v>1982</v>
      </c>
      <c r="B18" s="11"/>
      <c r="C18" s="11">
        <v>4549.1086980000009</v>
      </c>
      <c r="D18" s="11">
        <v>6463.3930350000001</v>
      </c>
      <c r="E18" s="7">
        <v>11012.501733000001</v>
      </c>
      <c r="T18" s="1">
        <v>7</v>
      </c>
      <c r="U18" s="1" t="s">
        <v>20</v>
      </c>
    </row>
    <row r="19" spans="1:21" ht="14.15" x14ac:dyDescent="0.35">
      <c r="A19" s="6">
        <v>1983</v>
      </c>
      <c r="B19" s="11">
        <v>107.63326499999999</v>
      </c>
      <c r="C19" s="11">
        <v>3258.7609119999993</v>
      </c>
      <c r="D19" s="11">
        <v>10143.365424000003</v>
      </c>
      <c r="E19" s="7">
        <v>13509.759601000002</v>
      </c>
      <c r="T19" s="1">
        <v>8</v>
      </c>
      <c r="U19" s="1" t="s">
        <v>10</v>
      </c>
    </row>
    <row r="20" spans="1:21" ht="14.15" x14ac:dyDescent="0.35">
      <c r="A20" s="6">
        <v>1984</v>
      </c>
      <c r="B20" s="11"/>
      <c r="C20" s="11">
        <v>3237.7845979999993</v>
      </c>
      <c r="D20" s="11">
        <v>5786.06916</v>
      </c>
      <c r="E20" s="7">
        <v>9023.8537579999993</v>
      </c>
      <c r="T20" s="1">
        <v>9</v>
      </c>
      <c r="U20" s="1" t="s">
        <v>11</v>
      </c>
    </row>
    <row r="21" spans="1:21" ht="14.15" x14ac:dyDescent="0.35">
      <c r="A21" s="6">
        <v>1985</v>
      </c>
      <c r="B21" s="11">
        <v>993.6808860000001</v>
      </c>
      <c r="C21" s="11">
        <v>3774.4019179999996</v>
      </c>
      <c r="D21" s="11">
        <v>8142.2435490000007</v>
      </c>
      <c r="E21" s="7">
        <v>12910.326353</v>
      </c>
      <c r="T21" s="1">
        <v>10</v>
      </c>
      <c r="U21" s="1" t="s">
        <v>82</v>
      </c>
    </row>
    <row r="22" spans="1:21" ht="14.15" x14ac:dyDescent="0.35">
      <c r="A22" s="6">
        <v>1986</v>
      </c>
      <c r="B22" s="11">
        <v>538.70934299999999</v>
      </c>
      <c r="C22" s="11">
        <v>3790.9242869999994</v>
      </c>
      <c r="D22" s="11">
        <v>2512.5277070000002</v>
      </c>
      <c r="E22" s="7">
        <v>6842.1613369999995</v>
      </c>
      <c r="T22" s="1">
        <v>11</v>
      </c>
      <c r="U22" s="1" t="s">
        <v>83</v>
      </c>
    </row>
    <row r="23" spans="1:21" ht="14.15" x14ac:dyDescent="0.35">
      <c r="A23" s="6">
        <v>1987</v>
      </c>
      <c r="B23" s="11">
        <v>2129.1553039999999</v>
      </c>
      <c r="C23" s="11">
        <v>4816.187957000001</v>
      </c>
      <c r="D23" s="11">
        <v>12549.474883999999</v>
      </c>
      <c r="E23" s="7">
        <v>19494.818145000001</v>
      </c>
      <c r="T23" s="1">
        <v>12</v>
      </c>
      <c r="U23" s="1" t="s">
        <v>85</v>
      </c>
    </row>
    <row r="24" spans="1:21" ht="14.15" x14ac:dyDescent="0.35">
      <c r="A24" s="6">
        <v>1988</v>
      </c>
      <c r="B24" s="11">
        <v>23.342008</v>
      </c>
      <c r="C24" s="11">
        <v>9291.1390749999973</v>
      </c>
      <c r="D24" s="11">
        <v>5799.3294590000014</v>
      </c>
      <c r="E24" s="7">
        <v>15113.810541999999</v>
      </c>
    </row>
    <row r="25" spans="1:21" ht="14.15" x14ac:dyDescent="0.35">
      <c r="A25" s="6">
        <v>1989</v>
      </c>
      <c r="B25" s="11">
        <v>3388.4168570000002</v>
      </c>
      <c r="C25" s="11">
        <v>10301.007380000001</v>
      </c>
      <c r="D25" s="11">
        <v>16630.861154999999</v>
      </c>
      <c r="E25" s="7">
        <v>30320.285391999998</v>
      </c>
    </row>
    <row r="26" spans="1:21" ht="14.15" x14ac:dyDescent="0.35">
      <c r="A26" s="6">
        <v>1990</v>
      </c>
      <c r="B26" s="11">
        <v>335.07901400000003</v>
      </c>
      <c r="C26" s="11">
        <v>6857.8908680000004</v>
      </c>
      <c r="D26" s="11">
        <v>27599.269403000009</v>
      </c>
      <c r="E26" s="7">
        <v>34792.239285000011</v>
      </c>
    </row>
    <row r="27" spans="1:21" ht="14.15" x14ac:dyDescent="0.35">
      <c r="A27" s="6">
        <v>1991</v>
      </c>
      <c r="B27" s="11">
        <v>184.40023900000003</v>
      </c>
      <c r="C27" s="11">
        <v>6847.0267490000015</v>
      </c>
      <c r="D27" s="11">
        <v>23841.137345000006</v>
      </c>
      <c r="E27" s="7">
        <v>30872.564333000009</v>
      </c>
    </row>
    <row r="28" spans="1:21" ht="14.15" x14ac:dyDescent="0.35">
      <c r="A28" s="6">
        <v>1992</v>
      </c>
      <c r="B28" s="11">
        <v>160.013194</v>
      </c>
      <c r="C28" s="11">
        <v>8503.8982089999954</v>
      </c>
      <c r="D28" s="11">
        <v>43668.477826000009</v>
      </c>
      <c r="E28" s="7">
        <v>52332.389229000008</v>
      </c>
    </row>
    <row r="29" spans="1:21" ht="14.15" x14ac:dyDescent="0.35">
      <c r="A29" s="6">
        <v>1993</v>
      </c>
      <c r="B29" s="11">
        <v>410.68298600000003</v>
      </c>
      <c r="C29" s="11">
        <v>6243.1446239999996</v>
      </c>
      <c r="D29" s="11">
        <v>16356.207260999998</v>
      </c>
      <c r="E29" s="7">
        <v>23010.034870999996</v>
      </c>
    </row>
    <row r="30" spans="1:21" ht="14.15" x14ac:dyDescent="0.35">
      <c r="A30" s="6">
        <v>1994</v>
      </c>
      <c r="B30" s="11">
        <v>26427.796514000001</v>
      </c>
      <c r="C30" s="11">
        <v>8140.8468410000005</v>
      </c>
      <c r="D30" s="11">
        <v>11340.087589000001</v>
      </c>
      <c r="E30" s="7">
        <v>45908.730944000003</v>
      </c>
    </row>
    <row r="31" spans="1:21" ht="14.15" x14ac:dyDescent="0.35">
      <c r="A31" s="6">
        <v>1995</v>
      </c>
      <c r="B31" s="11">
        <v>4197.5242309999994</v>
      </c>
      <c r="C31" s="11">
        <v>4562.4524679999995</v>
      </c>
      <c r="D31" s="11">
        <v>20511.102936000007</v>
      </c>
      <c r="E31" s="7">
        <v>29271.079635000006</v>
      </c>
    </row>
    <row r="32" spans="1:21" ht="14.15" x14ac:dyDescent="0.35">
      <c r="A32" s="6">
        <v>1996</v>
      </c>
      <c r="B32" s="11">
        <v>117.44455000000001</v>
      </c>
      <c r="C32" s="11">
        <v>7630.7233230000029</v>
      </c>
      <c r="D32" s="11">
        <v>15672.861371000001</v>
      </c>
      <c r="E32" s="7">
        <v>23421.029244000005</v>
      </c>
    </row>
    <row r="33" spans="1:12" ht="14.15" x14ac:dyDescent="0.35">
      <c r="A33" s="6">
        <v>1997</v>
      </c>
      <c r="B33" s="11">
        <v>175.611389</v>
      </c>
      <c r="C33" s="11">
        <v>7028.6134869999987</v>
      </c>
      <c r="D33" s="11">
        <v>9486.1768389999997</v>
      </c>
      <c r="E33" s="7">
        <v>16690.401715</v>
      </c>
    </row>
    <row r="34" spans="1:12" ht="14.15" x14ac:dyDescent="0.35">
      <c r="A34" s="6">
        <v>1998</v>
      </c>
      <c r="B34" s="11">
        <v>80.166905999999997</v>
      </c>
      <c r="C34" s="11">
        <v>6388.9745889999995</v>
      </c>
      <c r="D34" s="11">
        <v>25316.969368999999</v>
      </c>
      <c r="E34" s="7">
        <v>31786.110863999998</v>
      </c>
    </row>
    <row r="35" spans="1:12" ht="14.15" x14ac:dyDescent="0.35">
      <c r="A35" s="6">
        <v>1999</v>
      </c>
      <c r="B35" s="11">
        <v>3492.8870559999996</v>
      </c>
      <c r="C35" s="11">
        <v>8907.904806999999</v>
      </c>
      <c r="D35" s="11">
        <v>42337.140854999998</v>
      </c>
      <c r="E35" s="7">
        <v>54737.932717999996</v>
      </c>
    </row>
    <row r="36" spans="1:12" ht="14.15" x14ac:dyDescent="0.35">
      <c r="A36" s="6">
        <v>2000</v>
      </c>
      <c r="B36" s="11">
        <v>29.691040000000001</v>
      </c>
      <c r="C36" s="11">
        <v>6541.7319609999995</v>
      </c>
      <c r="D36" s="11">
        <v>13055.935878999997</v>
      </c>
      <c r="E36" s="7">
        <v>19627.358879999996</v>
      </c>
    </row>
    <row r="37" spans="1:12" ht="13.75" customHeight="1" x14ac:dyDescent="0.45">
      <c r="A37" s="6">
        <v>2001</v>
      </c>
      <c r="B37" s="11">
        <v>953.75105500000006</v>
      </c>
      <c r="C37" s="11">
        <v>37254.919039999993</v>
      </c>
      <c r="D37" s="11">
        <v>15670.868220000002</v>
      </c>
      <c r="E37" s="7">
        <v>53879.538314999998</v>
      </c>
      <c r="H37" s="25"/>
      <c r="I37" s="25"/>
      <c r="J37" s="25"/>
      <c r="K37" s="25"/>
      <c r="L37" s="25"/>
    </row>
    <row r="38" spans="1:12" ht="13.75" customHeight="1" x14ac:dyDescent="0.45">
      <c r="A38" s="6">
        <v>2002</v>
      </c>
      <c r="B38" s="11">
        <v>7.1060249999999998</v>
      </c>
      <c r="C38" s="11">
        <v>4336.4596579999998</v>
      </c>
      <c r="D38" s="11">
        <v>20817.878707000007</v>
      </c>
      <c r="E38" s="7">
        <v>25161.444390000008</v>
      </c>
      <c r="H38" s="25"/>
      <c r="I38" s="25"/>
      <c r="J38" s="25"/>
      <c r="K38" s="25"/>
      <c r="L38" s="25"/>
    </row>
    <row r="39" spans="1:12" ht="18" x14ac:dyDescent="0.45">
      <c r="A39" s="6">
        <v>2003</v>
      </c>
      <c r="B39" s="11">
        <v>645.98346800000013</v>
      </c>
      <c r="C39" s="11">
        <v>4502.1665379999986</v>
      </c>
      <c r="D39" s="11">
        <v>24571.419923999991</v>
      </c>
      <c r="E39" s="7">
        <v>29719.569929999991</v>
      </c>
      <c r="H39" s="15"/>
      <c r="I39" s="15"/>
      <c r="J39" s="15"/>
      <c r="K39" s="15"/>
      <c r="L39" s="15"/>
    </row>
    <row r="40" spans="1:12" ht="14.15" x14ac:dyDescent="0.35">
      <c r="A40" s="6">
        <v>2004</v>
      </c>
      <c r="B40" s="11">
        <v>3721.1057000000001</v>
      </c>
      <c r="C40" s="11">
        <v>5059.0888279999972</v>
      </c>
      <c r="D40" s="11">
        <v>60097.806498999991</v>
      </c>
      <c r="E40" s="7">
        <v>68878.001026999991</v>
      </c>
    </row>
    <row r="41" spans="1:12" ht="14.15" x14ac:dyDescent="0.35">
      <c r="A41" s="6">
        <v>2005</v>
      </c>
      <c r="B41" s="11">
        <v>679.04227700000001</v>
      </c>
      <c r="C41" s="11">
        <v>7121.0264099999958</v>
      </c>
      <c r="D41" s="11">
        <v>134584.27864299997</v>
      </c>
      <c r="E41" s="7">
        <v>142384.34732999996</v>
      </c>
      <c r="G41" s="14" t="s">
        <v>73</v>
      </c>
    </row>
    <row r="42" spans="1:12" ht="14.15" x14ac:dyDescent="0.35">
      <c r="A42" s="6">
        <v>2006</v>
      </c>
      <c r="B42" s="11">
        <v>102.728655</v>
      </c>
      <c r="C42" s="11">
        <v>6464.1106910000017</v>
      </c>
      <c r="D42" s="11">
        <v>16790.971193000001</v>
      </c>
      <c r="E42" s="7">
        <v>23357.810539000002</v>
      </c>
    </row>
    <row r="43" spans="1:12" ht="14.15" x14ac:dyDescent="0.35">
      <c r="A43" s="6">
        <v>2007</v>
      </c>
      <c r="B43" s="11">
        <v>916.00077499999998</v>
      </c>
      <c r="C43" s="11">
        <v>7117.2922840000001</v>
      </c>
      <c r="D43" s="11">
        <v>29226.253623999994</v>
      </c>
      <c r="E43" s="7">
        <v>37259.546682999993</v>
      </c>
    </row>
    <row r="44" spans="1:12" ht="14.15" x14ac:dyDescent="0.35">
      <c r="A44" s="6">
        <v>2008</v>
      </c>
      <c r="B44" s="11">
        <v>631.63862099999994</v>
      </c>
      <c r="C44" s="11">
        <v>9915.953083999997</v>
      </c>
      <c r="D44" s="11">
        <v>52469.460431999985</v>
      </c>
      <c r="E44" s="7">
        <v>63017.052136999984</v>
      </c>
    </row>
    <row r="45" spans="1:12" ht="14.15" x14ac:dyDescent="0.35">
      <c r="A45" s="6">
        <v>2009</v>
      </c>
      <c r="B45" s="11">
        <v>884.67511600000012</v>
      </c>
      <c r="C45" s="11">
        <v>4680.4101190000001</v>
      </c>
      <c r="D45" s="11">
        <v>26281.847781000008</v>
      </c>
      <c r="E45" s="7">
        <v>31846.93301600001</v>
      </c>
    </row>
    <row r="46" spans="1:12" ht="14.15" x14ac:dyDescent="0.35">
      <c r="A46" s="6">
        <v>2010</v>
      </c>
      <c r="B46" s="11">
        <v>19004.834889000002</v>
      </c>
      <c r="C46" s="11">
        <v>5595.7065610000018</v>
      </c>
      <c r="D46" s="11">
        <v>34924.221961999981</v>
      </c>
      <c r="E46" s="7">
        <v>59524.763411999986</v>
      </c>
      <c r="F46" s="3"/>
    </row>
    <row r="47" spans="1:12" ht="14.15" x14ac:dyDescent="0.35">
      <c r="A47" s="6">
        <v>2011</v>
      </c>
      <c r="B47" s="11">
        <v>59673.322039000006</v>
      </c>
      <c r="C47" s="11">
        <v>7718.6331229999996</v>
      </c>
      <c r="D47" s="11">
        <v>75854.565805999984</v>
      </c>
      <c r="E47" s="7">
        <v>143246.520968</v>
      </c>
      <c r="F47" s="3"/>
    </row>
    <row r="48" spans="1:12" ht="14.15" x14ac:dyDescent="0.35">
      <c r="A48" s="6">
        <v>2012</v>
      </c>
      <c r="B48" s="11">
        <v>1904.5148240000001</v>
      </c>
      <c r="C48" s="11">
        <v>6546.4027969999988</v>
      </c>
      <c r="D48" s="11">
        <v>72114.057222999996</v>
      </c>
      <c r="E48" s="7">
        <v>80564.974843999997</v>
      </c>
    </row>
    <row r="49" spans="1:7" ht="12.75" customHeight="1" x14ac:dyDescent="0.35">
      <c r="A49" s="6">
        <v>2013</v>
      </c>
      <c r="B49" s="11">
        <v>49.380929999999999</v>
      </c>
      <c r="C49" s="11">
        <v>8466.5782789999994</v>
      </c>
      <c r="D49" s="11">
        <v>39178.392537000007</v>
      </c>
      <c r="E49" s="7">
        <v>47694.351746000008</v>
      </c>
    </row>
    <row r="50" spans="1:7" ht="12.75" customHeight="1" x14ac:dyDescent="0.35">
      <c r="A50" s="6">
        <v>2014</v>
      </c>
      <c r="B50" s="11">
        <v>372.83982400000008</v>
      </c>
      <c r="C50" s="11">
        <v>7600.1156520000013</v>
      </c>
      <c r="D50" s="11">
        <v>31665.994083999991</v>
      </c>
      <c r="E50" s="7">
        <v>39638.949559999994</v>
      </c>
    </row>
    <row r="51" spans="1:7" ht="12.75" customHeight="1" x14ac:dyDescent="0.35">
      <c r="A51" s="6">
        <v>2015</v>
      </c>
      <c r="B51" s="11">
        <v>550.11405000000002</v>
      </c>
      <c r="C51" s="11">
        <v>10315.415163</v>
      </c>
      <c r="D51" s="11">
        <v>29642.392640000002</v>
      </c>
      <c r="E51" s="7">
        <v>40507.921853</v>
      </c>
    </row>
    <row r="52" spans="1:7" ht="12.75" customHeight="1" x14ac:dyDescent="0.35">
      <c r="A52" s="6">
        <v>2016</v>
      </c>
      <c r="B52" s="11">
        <v>9245.2462039999991</v>
      </c>
      <c r="C52" s="11">
        <v>8738.2917239999952</v>
      </c>
      <c r="D52" s="11">
        <v>40339.194046000004</v>
      </c>
      <c r="E52" s="7">
        <v>58322.731973999995</v>
      </c>
    </row>
    <row r="53" spans="1:7" ht="12.75" customHeight="1" x14ac:dyDescent="0.35">
      <c r="A53" s="6">
        <v>2017</v>
      </c>
      <c r="B53" s="3">
        <v>132.19649999999999</v>
      </c>
      <c r="C53" s="3">
        <v>6836.4034120000006</v>
      </c>
      <c r="D53" s="3">
        <v>144478.05783700003</v>
      </c>
      <c r="E53" s="7">
        <v>151446.65774900003</v>
      </c>
    </row>
    <row r="54" spans="1:7" ht="12.75" customHeight="1" x14ac:dyDescent="0.35">
      <c r="A54" s="6">
        <v>2018</v>
      </c>
      <c r="B54" s="3">
        <v>2638.5334479999997</v>
      </c>
      <c r="C54" s="3">
        <v>8737.8019450000011</v>
      </c>
      <c r="D54" s="3">
        <v>81374.615818999984</v>
      </c>
      <c r="E54" s="7">
        <v>92750.951211999985</v>
      </c>
    </row>
    <row r="55" spans="1:7" ht="14.15" x14ac:dyDescent="0.35">
      <c r="A55" s="6">
        <v>2019</v>
      </c>
      <c r="B55" s="2">
        <v>79.190345000000008</v>
      </c>
      <c r="C55" s="2">
        <v>7728.9316699999999</v>
      </c>
      <c r="D55" s="2">
        <v>51894.107570999993</v>
      </c>
      <c r="E55" s="2">
        <v>59702.229585999994</v>
      </c>
      <c r="F55" s="2"/>
      <c r="G55" s="2"/>
    </row>
    <row r="56" spans="1:7" ht="12.75" customHeight="1" x14ac:dyDescent="0.35">
      <c r="B56" s="2"/>
      <c r="C56" s="2"/>
      <c r="D56" s="2"/>
      <c r="E56" s="2"/>
    </row>
    <row r="58" spans="1:7" ht="12.75" customHeight="1" x14ac:dyDescent="0.35">
      <c r="D58" s="2"/>
    </row>
    <row r="63" spans="1:7" ht="12.75" customHeight="1" x14ac:dyDescent="0.35">
      <c r="B63" s="2"/>
      <c r="C63" s="2"/>
      <c r="D63" s="2"/>
      <c r="E63" s="2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4.9989318521683403E-2"/>
  </sheetPr>
  <dimension ref="A1:AC31"/>
  <sheetViews>
    <sheetView topLeftCell="A16" zoomScale="85" zoomScaleNormal="85" workbookViewId="0">
      <selection activeCell="I10" sqref="I10"/>
    </sheetView>
  </sheetViews>
  <sheetFormatPr defaultRowHeight="12.9" x14ac:dyDescent="0.35"/>
  <cols>
    <col min="2" max="22" width="7.84375" customWidth="1"/>
  </cols>
  <sheetData>
    <row r="1" spans="1:23" x14ac:dyDescent="0.35">
      <c r="A1" t="s">
        <v>75</v>
      </c>
      <c r="O1" s="20" t="s">
        <v>76</v>
      </c>
      <c r="P1" s="20"/>
    </row>
    <row r="2" spans="1:23" x14ac:dyDescent="0.35">
      <c r="B2" t="s">
        <v>16</v>
      </c>
      <c r="C2" t="s">
        <v>16</v>
      </c>
      <c r="D2" t="str">
        <f>C2</f>
        <v>Asia</v>
      </c>
      <c r="E2" t="s">
        <v>13</v>
      </c>
      <c r="F2" t="s">
        <v>13</v>
      </c>
      <c r="G2" t="str">
        <f>F2</f>
        <v>North America</v>
      </c>
      <c r="H2" t="s">
        <v>14</v>
      </c>
      <c r="I2" t="s">
        <v>14</v>
      </c>
      <c r="J2" t="str">
        <f>I2</f>
        <v>Europe</v>
      </c>
      <c r="K2" t="s">
        <v>77</v>
      </c>
      <c r="L2" t="s">
        <v>77</v>
      </c>
      <c r="M2" t="str">
        <f>L2</f>
        <v>South America</v>
      </c>
      <c r="N2" t="s">
        <v>15</v>
      </c>
      <c r="O2" t="s">
        <v>15</v>
      </c>
      <c r="P2" t="str">
        <f>O2</f>
        <v>Africa</v>
      </c>
      <c r="Q2" t="s">
        <v>17</v>
      </c>
      <c r="R2" t="s">
        <v>17</v>
      </c>
      <c r="S2" t="str">
        <f>R2</f>
        <v>Oceania/Australia</v>
      </c>
      <c r="T2" t="s">
        <v>18</v>
      </c>
      <c r="U2" t="s">
        <v>18</v>
      </c>
      <c r="V2" t="str">
        <f>U2</f>
        <v>World</v>
      </c>
    </row>
    <row r="3" spans="1:23" x14ac:dyDescent="0.35">
      <c r="B3" t="s">
        <v>78</v>
      </c>
      <c r="C3" t="s">
        <v>79</v>
      </c>
      <c r="D3" t="s">
        <v>80</v>
      </c>
      <c r="E3" t="s">
        <v>78</v>
      </c>
      <c r="F3" t="s">
        <v>79</v>
      </c>
      <c r="G3" t="s">
        <v>80</v>
      </c>
      <c r="H3" t="s">
        <v>78</v>
      </c>
      <c r="I3" t="s">
        <v>79</v>
      </c>
      <c r="J3" t="s">
        <v>80</v>
      </c>
      <c r="K3" t="s">
        <v>78</v>
      </c>
      <c r="L3" t="s">
        <v>79</v>
      </c>
      <c r="M3" t="s">
        <v>80</v>
      </c>
      <c r="N3" t="s">
        <v>78</v>
      </c>
      <c r="O3" t="s">
        <v>79</v>
      </c>
      <c r="P3" t="s">
        <v>80</v>
      </c>
      <c r="Q3" t="s">
        <v>78</v>
      </c>
      <c r="R3" t="s">
        <v>79</v>
      </c>
      <c r="S3" t="s">
        <v>80</v>
      </c>
      <c r="T3" t="s">
        <v>78</v>
      </c>
      <c r="U3" t="s">
        <v>79</v>
      </c>
      <c r="V3" t="s">
        <v>80</v>
      </c>
    </row>
    <row r="4" spans="1:23" x14ac:dyDescent="0.35">
      <c r="A4">
        <v>2009</v>
      </c>
      <c r="B4" s="19">
        <v>1.506125138</v>
      </c>
      <c r="C4" s="19">
        <v>21.298731712000002</v>
      </c>
      <c r="D4" s="19">
        <f t="shared" ref="D4:D13" si="0">C4-B4</f>
        <v>19.792606574000001</v>
      </c>
      <c r="E4" s="19">
        <v>14.626758614</v>
      </c>
      <c r="F4" s="19">
        <v>21.619086839000001</v>
      </c>
      <c r="G4" s="19">
        <f t="shared" ref="G4:G13" si="1">F4-E4</f>
        <v>6.9923282250000014</v>
      </c>
      <c r="H4" s="19">
        <v>9.141719247000001</v>
      </c>
      <c r="I4" s="19">
        <v>21.894432646000002</v>
      </c>
      <c r="J4" s="19">
        <f t="shared" ref="J4:J13" si="2">I4-H4</f>
        <v>12.752713399000001</v>
      </c>
      <c r="K4" s="19">
        <v>4.2431156999999997E-2</v>
      </c>
      <c r="L4" s="19">
        <v>1.2717563029999999</v>
      </c>
      <c r="M4" s="19">
        <f t="shared" ref="M4:M13" si="3">L4-K4</f>
        <v>1.2293251459999999</v>
      </c>
      <c r="N4" s="19">
        <v>0</v>
      </c>
      <c r="O4" s="19">
        <v>0.36941771200000001</v>
      </c>
      <c r="P4" s="19">
        <f t="shared" ref="P4:P13" si="4">O4-N4</f>
        <v>0.36941771200000001</v>
      </c>
      <c r="Q4" s="19">
        <v>1.380334449</v>
      </c>
      <c r="R4" s="19">
        <v>4.773331013</v>
      </c>
      <c r="S4" s="19">
        <f t="shared" ref="S4:S13" si="5">R4-Q4</f>
        <v>3.3929965639999997</v>
      </c>
      <c r="T4" s="19">
        <v>26.697368605000005</v>
      </c>
      <c r="U4" s="19">
        <v>71.226756225000003</v>
      </c>
      <c r="V4" s="19">
        <f t="shared" ref="V4:V12" si="6">U4-T4</f>
        <v>44.529387619999994</v>
      </c>
    </row>
    <row r="5" spans="1:23" x14ac:dyDescent="0.35">
      <c r="A5">
        <v>2010</v>
      </c>
      <c r="B5" s="19">
        <v>2.125043523</v>
      </c>
      <c r="C5" s="19">
        <v>86.258355309999999</v>
      </c>
      <c r="D5" s="19">
        <f t="shared" si="0"/>
        <v>84.133311786999997</v>
      </c>
      <c r="E5" s="19">
        <v>18.254944850000001</v>
      </c>
      <c r="F5" s="19">
        <v>27.581182480999999</v>
      </c>
      <c r="G5" s="19">
        <f t="shared" si="1"/>
        <v>9.3262376309999979</v>
      </c>
      <c r="H5" s="19">
        <v>8.5797852330000008</v>
      </c>
      <c r="I5" s="19">
        <v>45.406098114000002</v>
      </c>
      <c r="J5" s="19">
        <f t="shared" si="2"/>
        <v>36.826312881</v>
      </c>
      <c r="K5" s="19">
        <v>10.423761963</v>
      </c>
      <c r="L5" s="19">
        <v>53.277422489999999</v>
      </c>
      <c r="M5" s="19">
        <f t="shared" si="3"/>
        <v>42.853660527000002</v>
      </c>
      <c r="N5" s="19">
        <v>5.7556500000000002E-3</v>
      </c>
      <c r="O5" s="19">
        <v>0.86363680999999992</v>
      </c>
      <c r="P5" s="19">
        <f t="shared" si="4"/>
        <v>0.85788115999999992</v>
      </c>
      <c r="Q5" s="19">
        <v>13.756153020999999</v>
      </c>
      <c r="R5" s="19">
        <v>20.146595412</v>
      </c>
      <c r="S5" s="19">
        <f t="shared" si="5"/>
        <v>6.3904423910000006</v>
      </c>
      <c r="T5" s="19">
        <v>53.145444239999996</v>
      </c>
      <c r="U5" s="19">
        <v>233.53329061699998</v>
      </c>
      <c r="V5" s="19">
        <f t="shared" si="6"/>
        <v>180.38784637699999</v>
      </c>
    </row>
    <row r="6" spans="1:23" x14ac:dyDescent="0.35">
      <c r="A6">
        <v>2011</v>
      </c>
      <c r="B6" s="19">
        <v>58.920765185999997</v>
      </c>
      <c r="C6" s="19">
        <v>312.07010306300003</v>
      </c>
      <c r="D6" s="19">
        <f t="shared" si="0"/>
        <v>253.14933787700005</v>
      </c>
      <c r="E6" s="19">
        <v>44.214342492999997</v>
      </c>
      <c r="F6" s="19">
        <v>75.417365648000001</v>
      </c>
      <c r="G6" s="19">
        <f t="shared" si="1"/>
        <v>31.203023155000004</v>
      </c>
      <c r="H6" s="19">
        <v>5.0342547050000004</v>
      </c>
      <c r="I6" s="19">
        <v>11.344362992000001</v>
      </c>
      <c r="J6" s="19">
        <f t="shared" si="2"/>
        <v>6.3101082870000003</v>
      </c>
      <c r="K6" s="19">
        <v>0.60428240700000002</v>
      </c>
      <c r="L6" s="19">
        <v>6.8710232769999999</v>
      </c>
      <c r="M6" s="19">
        <f t="shared" si="3"/>
        <v>6.2667408699999996</v>
      </c>
      <c r="N6" s="19">
        <v>0</v>
      </c>
      <c r="O6" s="19">
        <v>0.89398080099999999</v>
      </c>
      <c r="P6" s="19">
        <f t="shared" si="4"/>
        <v>0.89398080099999999</v>
      </c>
      <c r="Q6" s="19">
        <v>26.374866472000001</v>
      </c>
      <c r="R6" s="19">
        <v>37.818647458999997</v>
      </c>
      <c r="S6" s="19">
        <f t="shared" si="5"/>
        <v>11.443780986999997</v>
      </c>
      <c r="T6" s="19">
        <v>135.14851126299999</v>
      </c>
      <c r="U6" s="19">
        <v>444.41548324000001</v>
      </c>
      <c r="V6" s="19">
        <f t="shared" si="6"/>
        <v>309.26697197700003</v>
      </c>
    </row>
    <row r="7" spans="1:23" x14ac:dyDescent="0.35">
      <c r="A7">
        <v>2012</v>
      </c>
      <c r="B7" s="19">
        <v>2.6779251460000002</v>
      </c>
      <c r="C7" s="19">
        <v>31.818383356999998</v>
      </c>
      <c r="D7" s="19">
        <f t="shared" si="0"/>
        <v>29.140458210999999</v>
      </c>
      <c r="E7" s="19">
        <v>63.407857145000001</v>
      </c>
      <c r="F7" s="19">
        <v>124.735056688</v>
      </c>
      <c r="G7" s="19">
        <f t="shared" si="1"/>
        <v>61.327199542999999</v>
      </c>
      <c r="H7" s="19">
        <v>5.6436936050000002</v>
      </c>
      <c r="I7" s="19">
        <v>30.182794613999999</v>
      </c>
      <c r="J7" s="19">
        <f t="shared" si="2"/>
        <v>24.539101008999999</v>
      </c>
      <c r="K7" s="19">
        <v>0.13344403099999999</v>
      </c>
      <c r="L7" s="19">
        <v>3.2636922309999998</v>
      </c>
      <c r="M7" s="19">
        <f t="shared" si="3"/>
        <v>3.1302482</v>
      </c>
      <c r="N7" s="19">
        <v>0.15768908500000001</v>
      </c>
      <c r="O7" s="19">
        <v>1.017146071</v>
      </c>
      <c r="P7" s="19">
        <f t="shared" si="4"/>
        <v>0.85945698599999998</v>
      </c>
      <c r="Q7" s="19">
        <v>0.29893738400000003</v>
      </c>
      <c r="R7" s="19">
        <v>0.82996092799999999</v>
      </c>
      <c r="S7" s="19">
        <f t="shared" si="5"/>
        <v>0.53102354399999996</v>
      </c>
      <c r="T7" s="19">
        <v>72.319546396000021</v>
      </c>
      <c r="U7" s="19">
        <v>191.84703388899999</v>
      </c>
      <c r="V7" s="19">
        <f t="shared" si="6"/>
        <v>119.52748749299997</v>
      </c>
    </row>
    <row r="8" spans="1:23" x14ac:dyDescent="0.35">
      <c r="A8">
        <v>2013</v>
      </c>
      <c r="B8" s="19">
        <v>3.8026830289999998</v>
      </c>
      <c r="C8" s="19">
        <v>62.198161911</v>
      </c>
      <c r="D8" s="19">
        <f t="shared" si="0"/>
        <v>58.395478881999999</v>
      </c>
      <c r="E8" s="19">
        <v>17.710616007000002</v>
      </c>
      <c r="F8" s="19">
        <v>28.649425878999999</v>
      </c>
      <c r="G8" s="19">
        <f t="shared" si="1"/>
        <v>10.938809871999997</v>
      </c>
      <c r="H8" s="19">
        <v>15.124021466</v>
      </c>
      <c r="I8" s="19">
        <v>35.317257017999999</v>
      </c>
      <c r="J8" s="19">
        <f t="shared" si="2"/>
        <v>20.193235551999997</v>
      </c>
      <c r="K8" s="19">
        <v>0.32566889300000001</v>
      </c>
      <c r="L8" s="19">
        <v>9.1348852869999995</v>
      </c>
      <c r="M8" s="19">
        <f t="shared" si="3"/>
        <v>8.8092163939999999</v>
      </c>
      <c r="N8" s="19">
        <v>0.26309725300000003</v>
      </c>
      <c r="O8" s="19">
        <v>0.68486828799999999</v>
      </c>
      <c r="P8" s="19">
        <f t="shared" si="4"/>
        <v>0.42177103499999996</v>
      </c>
      <c r="Q8" s="19">
        <v>1.397260272</v>
      </c>
      <c r="R8" s="19">
        <v>2.9520937620000001</v>
      </c>
      <c r="S8" s="19">
        <f t="shared" si="5"/>
        <v>1.55483349</v>
      </c>
      <c r="T8" s="19">
        <v>38.623346920000003</v>
      </c>
      <c r="U8" s="19">
        <v>138.93669214499999</v>
      </c>
      <c r="V8" s="19">
        <f t="shared" si="6"/>
        <v>100.31334522499999</v>
      </c>
    </row>
    <row r="9" spans="1:23" x14ac:dyDescent="0.35">
      <c r="A9">
        <v>2014</v>
      </c>
      <c r="B9" s="19">
        <v>4.4320393190000003</v>
      </c>
      <c r="C9" s="19">
        <v>52.587281097000002</v>
      </c>
      <c r="D9" s="19">
        <f t="shared" si="0"/>
        <v>48.155241778000004</v>
      </c>
      <c r="E9" s="19">
        <v>17.368101750000001</v>
      </c>
      <c r="F9" s="19">
        <v>28.724013136</v>
      </c>
      <c r="G9" s="19">
        <f t="shared" si="1"/>
        <v>11.355911385999999</v>
      </c>
      <c r="H9" s="19">
        <v>6.0226203199999997</v>
      </c>
      <c r="I9" s="19">
        <v>16.338674839999999</v>
      </c>
      <c r="J9" s="19">
        <f t="shared" si="2"/>
        <v>10.31605452</v>
      </c>
      <c r="K9" s="19">
        <v>2.1287267000000001</v>
      </c>
      <c r="L9" s="19">
        <v>8.3399051590000006</v>
      </c>
      <c r="M9" s="19">
        <f t="shared" si="3"/>
        <v>6.211178459000001</v>
      </c>
      <c r="N9" s="19">
        <v>5.2234498999999997E-2</v>
      </c>
      <c r="O9" s="19">
        <v>0.69099469800000002</v>
      </c>
      <c r="P9" s="19">
        <f t="shared" si="4"/>
        <v>0.63876019900000003</v>
      </c>
      <c r="Q9" s="19">
        <v>1.305541404</v>
      </c>
      <c r="R9" s="19">
        <v>2.4479776179999999</v>
      </c>
      <c r="S9" s="19">
        <f t="shared" si="5"/>
        <v>1.1424362139999999</v>
      </c>
      <c r="T9" s="19">
        <v>31.309263992000002</v>
      </c>
      <c r="U9" s="19">
        <v>109.12884654800001</v>
      </c>
      <c r="V9" s="19">
        <f t="shared" si="6"/>
        <v>77.819582556000015</v>
      </c>
    </row>
    <row r="10" spans="1:23" x14ac:dyDescent="0.35">
      <c r="A10">
        <v>2015</v>
      </c>
      <c r="B10" s="19">
        <v>4.2639392410000001</v>
      </c>
      <c r="C10" s="19">
        <v>35.765565897999998</v>
      </c>
      <c r="D10" s="19">
        <f t="shared" si="0"/>
        <v>31.501626656999999</v>
      </c>
      <c r="E10" s="19">
        <v>17.207428437999997</v>
      </c>
      <c r="F10" s="19">
        <v>30.002274983</v>
      </c>
      <c r="G10" s="19">
        <f t="shared" si="1"/>
        <v>12.794846545000002</v>
      </c>
      <c r="H10" s="19">
        <v>4.3540854410000005</v>
      </c>
      <c r="I10" s="19">
        <v>10.717438968</v>
      </c>
      <c r="J10" s="19">
        <f t="shared" si="2"/>
        <v>6.3633535269999992</v>
      </c>
      <c r="K10" s="19">
        <v>1.2966740259999998</v>
      </c>
      <c r="L10" s="19">
        <v>5.3895275490000003</v>
      </c>
      <c r="M10" s="19">
        <f t="shared" si="3"/>
        <v>4.0928535230000005</v>
      </c>
      <c r="N10" s="19">
        <v>0</v>
      </c>
      <c r="O10" s="19">
        <v>1.1478349670000001</v>
      </c>
      <c r="P10" s="19">
        <f t="shared" si="4"/>
        <v>1.1478349670000001</v>
      </c>
      <c r="Q10" s="19">
        <v>2.1857523620000001</v>
      </c>
      <c r="R10" s="19">
        <v>3.1714968809999999</v>
      </c>
      <c r="S10" s="19">
        <f t="shared" si="5"/>
        <v>0.98574451899999982</v>
      </c>
      <c r="T10" s="19">
        <v>29.307879507999999</v>
      </c>
      <c r="U10" s="19">
        <v>86.194139246000006</v>
      </c>
      <c r="V10" s="19">
        <f t="shared" si="6"/>
        <v>56.886259738000007</v>
      </c>
    </row>
    <row r="11" spans="1:23" x14ac:dyDescent="0.35">
      <c r="A11">
        <v>2016</v>
      </c>
      <c r="B11" s="19">
        <v>7.9006647880000003</v>
      </c>
      <c r="C11" s="19">
        <v>84.712709789999991</v>
      </c>
      <c r="D11" s="19">
        <f t="shared" si="0"/>
        <v>76.812045001999991</v>
      </c>
      <c r="E11" s="19">
        <v>31.165994895000001</v>
      </c>
      <c r="F11" s="19">
        <v>62.290291889000002</v>
      </c>
      <c r="G11" s="19">
        <f t="shared" si="1"/>
        <v>31.124296994000002</v>
      </c>
      <c r="H11" s="19">
        <v>5.3425631180000002</v>
      </c>
      <c r="I11" s="19">
        <v>13.329874353999999</v>
      </c>
      <c r="J11" s="19">
        <f t="shared" si="2"/>
        <v>7.9873112359999991</v>
      </c>
      <c r="K11" s="19">
        <v>0.73411102100000003</v>
      </c>
      <c r="L11" s="19">
        <v>5.862546676</v>
      </c>
      <c r="M11" s="19">
        <f t="shared" si="3"/>
        <v>5.1284356549999996</v>
      </c>
      <c r="N11" s="19">
        <v>0.20642528799999998</v>
      </c>
      <c r="O11" s="19">
        <v>1.438616337</v>
      </c>
      <c r="P11" s="19">
        <f t="shared" si="4"/>
        <v>1.2321910490000001</v>
      </c>
      <c r="Q11" s="19">
        <v>3.395988295</v>
      </c>
      <c r="R11" s="19">
        <v>6.6986975769999999</v>
      </c>
      <c r="S11" s="19">
        <f t="shared" si="5"/>
        <v>3.3027092819999999</v>
      </c>
      <c r="T11" s="19">
        <v>48.745747405000003</v>
      </c>
      <c r="U11" s="19">
        <v>174.33273662300002</v>
      </c>
      <c r="V11" s="19">
        <f t="shared" si="6"/>
        <v>125.58698921800001</v>
      </c>
    </row>
    <row r="12" spans="1:23" x14ac:dyDescent="0.35">
      <c r="A12">
        <v>2017</v>
      </c>
      <c r="B12" s="19">
        <v>3.0231553720000002</v>
      </c>
      <c r="C12" s="19">
        <v>29.823988273999998</v>
      </c>
      <c r="D12" s="19">
        <f t="shared" si="0"/>
        <v>26.800832901999996</v>
      </c>
      <c r="E12" s="19">
        <v>119.23100902299998</v>
      </c>
      <c r="F12" s="19">
        <v>244.65041471199996</v>
      </c>
      <c r="G12" s="19">
        <f t="shared" si="1"/>
        <v>125.41940568899997</v>
      </c>
      <c r="H12" s="19">
        <v>10.72468762126557</v>
      </c>
      <c r="I12" s="19">
        <v>23.343099892006897</v>
      </c>
      <c r="J12" s="19">
        <f t="shared" si="2"/>
        <v>12.618412270741327</v>
      </c>
      <c r="K12" s="19">
        <v>4.9227754844261131</v>
      </c>
      <c r="L12" s="19">
        <v>31.969248784914395</v>
      </c>
      <c r="M12" s="19">
        <f t="shared" si="3"/>
        <v>27.04647330048828</v>
      </c>
      <c r="N12" s="19">
        <v>0.41370688100000003</v>
      </c>
      <c r="O12" s="19">
        <v>2.5671448140000002</v>
      </c>
      <c r="P12" s="19">
        <f t="shared" si="4"/>
        <v>2.1534379330000002</v>
      </c>
      <c r="Q12" s="19">
        <v>2.2006313980000001</v>
      </c>
      <c r="R12" s="19">
        <v>3.4285080039999998</v>
      </c>
      <c r="S12" s="19">
        <f t="shared" si="5"/>
        <v>1.2278766059999997</v>
      </c>
      <c r="T12" s="19">
        <v>140.51596577969167</v>
      </c>
      <c r="U12" s="19">
        <v>335.78240448092129</v>
      </c>
      <c r="V12" s="19">
        <f t="shared" si="6"/>
        <v>195.26643870122962</v>
      </c>
    </row>
    <row r="13" spans="1:23" ht="14.15" x14ac:dyDescent="0.35">
      <c r="A13">
        <v>2018</v>
      </c>
      <c r="B13" s="19">
        <v>19.517483071999997</v>
      </c>
      <c r="C13" s="19">
        <v>53.778919564000006</v>
      </c>
      <c r="D13" s="19">
        <f t="shared" si="0"/>
        <v>34.261436492000009</v>
      </c>
      <c r="E13" s="19">
        <v>50.364035393000002</v>
      </c>
      <c r="F13" s="19">
        <v>77.734518668999996</v>
      </c>
      <c r="G13" s="19">
        <f t="shared" si="1"/>
        <v>27.370483275999995</v>
      </c>
      <c r="H13" s="19">
        <v>5.0130045179999998</v>
      </c>
      <c r="I13" s="19">
        <v>17.479199647000002</v>
      </c>
      <c r="J13" s="19">
        <f t="shared" si="2"/>
        <v>12.466195129000003</v>
      </c>
      <c r="K13" s="19">
        <v>0.03</v>
      </c>
      <c r="L13" s="19">
        <v>3.48</v>
      </c>
      <c r="M13" s="19">
        <f t="shared" si="3"/>
        <v>3.45</v>
      </c>
      <c r="N13" s="19">
        <v>5.6486010000000005E-3</v>
      </c>
      <c r="O13" s="19">
        <v>1.0976088749999999</v>
      </c>
      <c r="P13" s="19">
        <f t="shared" si="4"/>
        <v>1.0919602739999998</v>
      </c>
      <c r="Q13" s="19">
        <v>1.1564035060000002</v>
      </c>
      <c r="R13" s="19">
        <v>1.804481035</v>
      </c>
      <c r="S13" s="19">
        <f t="shared" si="5"/>
        <v>0.64807752899999982</v>
      </c>
      <c r="T13" s="19">
        <v>76.086575089999997</v>
      </c>
      <c r="U13" s="19">
        <v>155.37472779000001</v>
      </c>
      <c r="V13" s="19">
        <f>U13-T13</f>
        <v>79.288152700000012</v>
      </c>
      <c r="W13" s="24" t="s">
        <v>74</v>
      </c>
    </row>
    <row r="31" spans="29:29" x14ac:dyDescent="0.35">
      <c r="AC31" s="20" t="s">
        <v>81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 tint="-4.9989318521683403E-2"/>
  </sheetPr>
  <dimension ref="A1:AC31"/>
  <sheetViews>
    <sheetView zoomScale="85" zoomScaleNormal="85" workbookViewId="0">
      <selection activeCell="AC50" sqref="AC50"/>
    </sheetView>
  </sheetViews>
  <sheetFormatPr defaultRowHeight="12.9" x14ac:dyDescent="0.35"/>
  <cols>
    <col min="2" max="22" width="7.84375" customWidth="1"/>
  </cols>
  <sheetData>
    <row r="1" spans="1:23" x14ac:dyDescent="0.35">
      <c r="A1" t="s">
        <v>75</v>
      </c>
      <c r="O1" s="20" t="s">
        <v>76</v>
      </c>
      <c r="P1" s="20"/>
    </row>
    <row r="2" spans="1:23" x14ac:dyDescent="0.35">
      <c r="B2" t="s">
        <v>16</v>
      </c>
      <c r="C2" t="s">
        <v>16</v>
      </c>
      <c r="D2" t="str">
        <f>C2</f>
        <v>Asia</v>
      </c>
      <c r="E2" t="s">
        <v>13</v>
      </c>
      <c r="F2" t="s">
        <v>13</v>
      </c>
      <c r="G2" t="str">
        <f>F2</f>
        <v>North America</v>
      </c>
      <c r="H2" t="s">
        <v>14</v>
      </c>
      <c r="I2" t="s">
        <v>14</v>
      </c>
      <c r="J2" t="str">
        <f>I2</f>
        <v>Europe</v>
      </c>
      <c r="K2" t="s">
        <v>77</v>
      </c>
      <c r="L2" t="s">
        <v>77</v>
      </c>
      <c r="M2" t="str">
        <f>L2</f>
        <v>South America</v>
      </c>
      <c r="N2" t="s">
        <v>15</v>
      </c>
      <c r="O2" t="s">
        <v>15</v>
      </c>
      <c r="P2" t="str">
        <f>O2</f>
        <v>Africa</v>
      </c>
      <c r="Q2" t="s">
        <v>17</v>
      </c>
      <c r="R2" t="s">
        <v>17</v>
      </c>
      <c r="S2" t="str">
        <f>R2</f>
        <v>Oceania/Australia</v>
      </c>
      <c r="T2" t="s">
        <v>18</v>
      </c>
      <c r="U2" t="s">
        <v>18</v>
      </c>
      <c r="V2" t="str">
        <f>U2</f>
        <v>World</v>
      </c>
    </row>
    <row r="3" spans="1:23" x14ac:dyDescent="0.35">
      <c r="B3" t="s">
        <v>78</v>
      </c>
      <c r="C3" t="s">
        <v>79</v>
      </c>
      <c r="D3" t="s">
        <v>80</v>
      </c>
      <c r="E3" t="s">
        <v>78</v>
      </c>
      <c r="F3" t="s">
        <v>79</v>
      </c>
      <c r="G3" t="s">
        <v>80</v>
      </c>
      <c r="H3" t="s">
        <v>78</v>
      </c>
      <c r="I3" t="s">
        <v>79</v>
      </c>
      <c r="J3" t="s">
        <v>80</v>
      </c>
      <c r="K3" t="s">
        <v>78</v>
      </c>
      <c r="L3" t="s">
        <v>79</v>
      </c>
      <c r="M3" t="s">
        <v>80</v>
      </c>
      <c r="N3" t="s">
        <v>78</v>
      </c>
      <c r="O3" t="s">
        <v>79</v>
      </c>
      <c r="P3" t="s">
        <v>80</v>
      </c>
      <c r="Q3" t="s">
        <v>78</v>
      </c>
      <c r="R3" t="s">
        <v>79</v>
      </c>
      <c r="S3" t="s">
        <v>80</v>
      </c>
      <c r="T3" t="s">
        <v>78</v>
      </c>
      <c r="U3" t="s">
        <v>79</v>
      </c>
      <c r="V3" t="s">
        <v>80</v>
      </c>
    </row>
    <row r="4" spans="1:23" x14ac:dyDescent="0.35">
      <c r="A4">
        <v>2009</v>
      </c>
      <c r="B4" s="19">
        <v>1.506125138</v>
      </c>
      <c r="C4" s="19">
        <v>21.298731712000002</v>
      </c>
      <c r="D4" s="19">
        <f t="shared" ref="D4:D13" si="0">C4-B4</f>
        <v>19.792606574000001</v>
      </c>
      <c r="E4" s="19">
        <v>14.626758614</v>
      </c>
      <c r="F4" s="19">
        <v>21.619086839000001</v>
      </c>
      <c r="G4" s="19">
        <f t="shared" ref="G4:G13" si="1">F4-E4</f>
        <v>6.9923282250000014</v>
      </c>
      <c r="H4" s="19">
        <v>9.141719247000001</v>
      </c>
      <c r="I4" s="19">
        <v>21.894432646000002</v>
      </c>
      <c r="J4" s="19">
        <f t="shared" ref="J4:J13" si="2">I4-H4</f>
        <v>12.752713399000001</v>
      </c>
      <c r="K4" s="19">
        <v>4.2431156999999997E-2</v>
      </c>
      <c r="L4" s="19">
        <v>1.2717563029999999</v>
      </c>
      <c r="M4" s="19">
        <f t="shared" ref="M4:M13" si="3">L4-K4</f>
        <v>1.2293251459999999</v>
      </c>
      <c r="N4" s="19">
        <v>0</v>
      </c>
      <c r="O4" s="19">
        <v>0.36941771200000001</v>
      </c>
      <c r="P4" s="19">
        <f t="shared" ref="P4:P13" si="4">O4-N4</f>
        <v>0.36941771200000001</v>
      </c>
      <c r="Q4" s="19">
        <v>1.380334449</v>
      </c>
      <c r="R4" s="19">
        <v>4.773331013</v>
      </c>
      <c r="S4" s="19">
        <f t="shared" ref="S4:S13" si="5">R4-Q4</f>
        <v>3.3929965639999997</v>
      </c>
      <c r="T4" s="19">
        <v>26.697368605000005</v>
      </c>
      <c r="U4" s="19">
        <v>71.226756225000003</v>
      </c>
      <c r="V4" s="19">
        <f t="shared" ref="V4:V12" si="6">U4-T4</f>
        <v>44.529387619999994</v>
      </c>
    </row>
    <row r="5" spans="1:23" x14ac:dyDescent="0.35">
      <c r="A5">
        <v>2010</v>
      </c>
      <c r="B5" s="19">
        <v>2.125043523</v>
      </c>
      <c r="C5" s="19">
        <v>86.258355309999999</v>
      </c>
      <c r="D5" s="19">
        <f t="shared" si="0"/>
        <v>84.133311786999997</v>
      </c>
      <c r="E5" s="19">
        <v>18.254944850000001</v>
      </c>
      <c r="F5" s="19">
        <v>27.581182480999999</v>
      </c>
      <c r="G5" s="19">
        <f t="shared" si="1"/>
        <v>9.3262376309999979</v>
      </c>
      <c r="H5" s="19">
        <v>8.5797852330000008</v>
      </c>
      <c r="I5" s="19">
        <v>45.406098114000002</v>
      </c>
      <c r="J5" s="19">
        <f t="shared" si="2"/>
        <v>36.826312881</v>
      </c>
      <c r="K5" s="19">
        <v>10.423761963</v>
      </c>
      <c r="L5" s="19">
        <v>53.277422489999999</v>
      </c>
      <c r="M5" s="19">
        <f t="shared" si="3"/>
        <v>42.853660527000002</v>
      </c>
      <c r="N5" s="19">
        <v>5.7556500000000002E-3</v>
      </c>
      <c r="O5" s="19">
        <v>0.86363680999999992</v>
      </c>
      <c r="P5" s="19">
        <f t="shared" si="4"/>
        <v>0.85788115999999992</v>
      </c>
      <c r="Q5" s="19">
        <v>13.756153020999999</v>
      </c>
      <c r="R5" s="19">
        <v>20.146595412</v>
      </c>
      <c r="S5" s="19">
        <f t="shared" si="5"/>
        <v>6.3904423910000006</v>
      </c>
      <c r="T5" s="19">
        <v>53.145444239999996</v>
      </c>
      <c r="U5" s="19">
        <v>233.53329061699998</v>
      </c>
      <c r="V5" s="19">
        <f t="shared" si="6"/>
        <v>180.38784637699999</v>
      </c>
    </row>
    <row r="6" spans="1:23" x14ac:dyDescent="0.35">
      <c r="A6">
        <v>2011</v>
      </c>
      <c r="B6" s="19">
        <v>58.920765185999997</v>
      </c>
      <c r="C6" s="19">
        <v>312.07010306300003</v>
      </c>
      <c r="D6" s="19">
        <f t="shared" si="0"/>
        <v>253.14933787700005</v>
      </c>
      <c r="E6" s="19">
        <v>44.214342492999997</v>
      </c>
      <c r="F6" s="19">
        <v>75.417365648000001</v>
      </c>
      <c r="G6" s="19">
        <f t="shared" si="1"/>
        <v>31.203023155000004</v>
      </c>
      <c r="H6" s="19">
        <v>5.0342547050000004</v>
      </c>
      <c r="I6" s="19">
        <v>11.344362992000001</v>
      </c>
      <c r="J6" s="19">
        <f t="shared" si="2"/>
        <v>6.3101082870000003</v>
      </c>
      <c r="K6" s="19">
        <v>0.60428240700000002</v>
      </c>
      <c r="L6" s="19">
        <v>6.8710232769999999</v>
      </c>
      <c r="M6" s="19">
        <f t="shared" si="3"/>
        <v>6.2667408699999996</v>
      </c>
      <c r="N6" s="19">
        <v>0</v>
      </c>
      <c r="O6" s="19">
        <v>0.89398080099999999</v>
      </c>
      <c r="P6" s="19">
        <f t="shared" si="4"/>
        <v>0.89398080099999999</v>
      </c>
      <c r="Q6" s="19">
        <v>26.374866472000001</v>
      </c>
      <c r="R6" s="19">
        <v>37.818647458999997</v>
      </c>
      <c r="S6" s="19">
        <f t="shared" si="5"/>
        <v>11.443780986999997</v>
      </c>
      <c r="T6" s="19">
        <v>135.14851126299999</v>
      </c>
      <c r="U6" s="19">
        <v>444.41548324000001</v>
      </c>
      <c r="V6" s="19">
        <f t="shared" si="6"/>
        <v>309.26697197700003</v>
      </c>
    </row>
    <row r="7" spans="1:23" x14ac:dyDescent="0.35">
      <c r="A7">
        <v>2012</v>
      </c>
      <c r="B7" s="19">
        <v>2.6779251460000002</v>
      </c>
      <c r="C7" s="19">
        <v>31.818383356999998</v>
      </c>
      <c r="D7" s="19">
        <f t="shared" si="0"/>
        <v>29.140458210999999</v>
      </c>
      <c r="E7" s="19">
        <v>63.407857145000001</v>
      </c>
      <c r="F7" s="19">
        <v>124.735056688</v>
      </c>
      <c r="G7" s="19">
        <f t="shared" si="1"/>
        <v>61.327199542999999</v>
      </c>
      <c r="H7" s="19">
        <v>5.6436936050000002</v>
      </c>
      <c r="I7" s="19">
        <v>30.182794613999999</v>
      </c>
      <c r="J7" s="19">
        <f t="shared" si="2"/>
        <v>24.539101008999999</v>
      </c>
      <c r="K7" s="19">
        <v>0.13344403099999999</v>
      </c>
      <c r="L7" s="19">
        <v>3.2636922309999998</v>
      </c>
      <c r="M7" s="19">
        <f t="shared" si="3"/>
        <v>3.1302482</v>
      </c>
      <c r="N7" s="19">
        <v>0.15768908500000001</v>
      </c>
      <c r="O7" s="19">
        <v>1.017146071</v>
      </c>
      <c r="P7" s="19">
        <f t="shared" si="4"/>
        <v>0.85945698599999998</v>
      </c>
      <c r="Q7" s="19">
        <v>0.29893738400000003</v>
      </c>
      <c r="R7" s="19">
        <v>0.82996092799999999</v>
      </c>
      <c r="S7" s="19">
        <f t="shared" si="5"/>
        <v>0.53102354399999996</v>
      </c>
      <c r="T7" s="19">
        <v>72.319546396000021</v>
      </c>
      <c r="U7" s="19">
        <v>191.84703388899999</v>
      </c>
      <c r="V7" s="19">
        <f t="shared" si="6"/>
        <v>119.52748749299997</v>
      </c>
    </row>
    <row r="8" spans="1:23" x14ac:dyDescent="0.35">
      <c r="A8">
        <v>2013</v>
      </c>
      <c r="B8" s="19">
        <v>3.8026830289999998</v>
      </c>
      <c r="C8" s="19">
        <v>62.198161911</v>
      </c>
      <c r="D8" s="19">
        <f t="shared" si="0"/>
        <v>58.395478881999999</v>
      </c>
      <c r="E8" s="19">
        <v>17.710616007000002</v>
      </c>
      <c r="F8" s="19">
        <v>28.649425878999999</v>
      </c>
      <c r="G8" s="19">
        <f t="shared" si="1"/>
        <v>10.938809871999997</v>
      </c>
      <c r="H8" s="19">
        <v>15.124021466</v>
      </c>
      <c r="I8" s="19">
        <v>35.317257017999999</v>
      </c>
      <c r="J8" s="19">
        <f t="shared" si="2"/>
        <v>20.193235551999997</v>
      </c>
      <c r="K8" s="19">
        <v>0.32566889300000001</v>
      </c>
      <c r="L8" s="19">
        <v>9.1348852869999995</v>
      </c>
      <c r="M8" s="19">
        <f t="shared" si="3"/>
        <v>8.8092163939999999</v>
      </c>
      <c r="N8" s="19">
        <v>0.26309725300000003</v>
      </c>
      <c r="O8" s="19">
        <v>0.68486828799999999</v>
      </c>
      <c r="P8" s="19">
        <f t="shared" si="4"/>
        <v>0.42177103499999996</v>
      </c>
      <c r="Q8" s="19">
        <v>1.397260272</v>
      </c>
      <c r="R8" s="19">
        <v>2.9520937620000001</v>
      </c>
      <c r="S8" s="19">
        <f t="shared" si="5"/>
        <v>1.55483349</v>
      </c>
      <c r="T8" s="19">
        <v>38.623346920000003</v>
      </c>
      <c r="U8" s="19">
        <v>138.93669214499999</v>
      </c>
      <c r="V8" s="19">
        <f t="shared" si="6"/>
        <v>100.31334522499999</v>
      </c>
    </row>
    <row r="9" spans="1:23" x14ac:dyDescent="0.35">
      <c r="A9">
        <v>2014</v>
      </c>
      <c r="B9" s="19">
        <v>4.4320393190000003</v>
      </c>
      <c r="C9" s="19">
        <v>52.587281097000002</v>
      </c>
      <c r="D9" s="19">
        <f t="shared" si="0"/>
        <v>48.155241778000004</v>
      </c>
      <c r="E9" s="19">
        <v>17.368101750000001</v>
      </c>
      <c r="F9" s="19">
        <v>28.724013136</v>
      </c>
      <c r="G9" s="19">
        <f t="shared" si="1"/>
        <v>11.355911385999999</v>
      </c>
      <c r="H9" s="19">
        <v>6.0226203199999997</v>
      </c>
      <c r="I9" s="19">
        <v>16.338674839999999</v>
      </c>
      <c r="J9" s="19">
        <f t="shared" si="2"/>
        <v>10.31605452</v>
      </c>
      <c r="K9" s="19">
        <v>2.1287267000000001</v>
      </c>
      <c r="L9" s="19">
        <v>8.3399051590000006</v>
      </c>
      <c r="M9" s="19">
        <f t="shared" si="3"/>
        <v>6.211178459000001</v>
      </c>
      <c r="N9" s="19">
        <v>5.2234498999999997E-2</v>
      </c>
      <c r="O9" s="19">
        <v>0.69099469800000002</v>
      </c>
      <c r="P9" s="19">
        <f t="shared" si="4"/>
        <v>0.63876019900000003</v>
      </c>
      <c r="Q9" s="19">
        <v>1.305541404</v>
      </c>
      <c r="R9" s="19">
        <v>2.4479776179999999</v>
      </c>
      <c r="S9" s="19">
        <f t="shared" si="5"/>
        <v>1.1424362139999999</v>
      </c>
      <c r="T9" s="19">
        <v>31.309263992000002</v>
      </c>
      <c r="U9" s="19">
        <v>109.12884654800001</v>
      </c>
      <c r="V9" s="19">
        <f t="shared" si="6"/>
        <v>77.819582556000015</v>
      </c>
    </row>
    <row r="10" spans="1:23" x14ac:dyDescent="0.35">
      <c r="A10">
        <v>2015</v>
      </c>
      <c r="B10" s="19">
        <v>4.2639392410000001</v>
      </c>
      <c r="C10" s="19">
        <v>35.765565897999998</v>
      </c>
      <c r="D10" s="19">
        <f t="shared" si="0"/>
        <v>31.501626656999999</v>
      </c>
      <c r="E10" s="19">
        <v>17.207428437999997</v>
      </c>
      <c r="F10" s="19">
        <v>30.002274983</v>
      </c>
      <c r="G10" s="19">
        <f t="shared" si="1"/>
        <v>12.794846545000002</v>
      </c>
      <c r="H10" s="19">
        <v>4.3540854410000005</v>
      </c>
      <c r="I10" s="19">
        <v>10.717438968</v>
      </c>
      <c r="J10" s="19">
        <f t="shared" si="2"/>
        <v>6.3633535269999992</v>
      </c>
      <c r="K10" s="19">
        <v>1.2966740259999998</v>
      </c>
      <c r="L10" s="19">
        <v>5.3895275490000003</v>
      </c>
      <c r="M10" s="19">
        <f t="shared" si="3"/>
        <v>4.0928535230000005</v>
      </c>
      <c r="N10" s="19">
        <v>0</v>
      </c>
      <c r="O10" s="19">
        <v>1.1478349670000001</v>
      </c>
      <c r="P10" s="19">
        <f t="shared" si="4"/>
        <v>1.1478349670000001</v>
      </c>
      <c r="Q10" s="19">
        <v>2.1857523620000001</v>
      </c>
      <c r="R10" s="19">
        <v>3.1714968809999999</v>
      </c>
      <c r="S10" s="19">
        <f t="shared" si="5"/>
        <v>0.98574451899999982</v>
      </c>
      <c r="T10" s="19">
        <v>29.307879507999999</v>
      </c>
      <c r="U10" s="19">
        <v>86.194139246000006</v>
      </c>
      <c r="V10" s="19">
        <f t="shared" si="6"/>
        <v>56.886259738000007</v>
      </c>
    </row>
    <row r="11" spans="1:23" x14ac:dyDescent="0.35">
      <c r="A11">
        <v>2016</v>
      </c>
      <c r="B11" s="19">
        <v>7.9006647880000003</v>
      </c>
      <c r="C11" s="19">
        <v>84.712709789999991</v>
      </c>
      <c r="D11" s="19">
        <f t="shared" si="0"/>
        <v>76.812045001999991</v>
      </c>
      <c r="E11" s="19">
        <v>31.165994895000001</v>
      </c>
      <c r="F11" s="19">
        <v>62.290291889000002</v>
      </c>
      <c r="G11" s="19">
        <f t="shared" si="1"/>
        <v>31.124296994000002</v>
      </c>
      <c r="H11" s="19">
        <v>5.3425631180000002</v>
      </c>
      <c r="I11" s="19">
        <v>13.329874353999999</v>
      </c>
      <c r="J11" s="19">
        <f t="shared" si="2"/>
        <v>7.9873112359999991</v>
      </c>
      <c r="K11" s="19">
        <v>0.73411102100000003</v>
      </c>
      <c r="L11" s="19">
        <v>5.862546676</v>
      </c>
      <c r="M11" s="19">
        <f t="shared" si="3"/>
        <v>5.1284356549999996</v>
      </c>
      <c r="N11" s="19">
        <v>0.20642528799999998</v>
      </c>
      <c r="O11" s="19">
        <v>1.438616337</v>
      </c>
      <c r="P11" s="19">
        <f t="shared" si="4"/>
        <v>1.2321910490000001</v>
      </c>
      <c r="Q11" s="19">
        <v>3.395988295</v>
      </c>
      <c r="R11" s="19">
        <v>6.6986975769999999</v>
      </c>
      <c r="S11" s="19">
        <f t="shared" si="5"/>
        <v>3.3027092819999999</v>
      </c>
      <c r="T11" s="19">
        <v>48.745747405000003</v>
      </c>
      <c r="U11" s="19">
        <v>174.33273662300002</v>
      </c>
      <c r="V11" s="19">
        <f t="shared" si="6"/>
        <v>125.58698921800001</v>
      </c>
    </row>
    <row r="12" spans="1:23" x14ac:dyDescent="0.35">
      <c r="A12">
        <v>2017</v>
      </c>
      <c r="B12" s="19">
        <v>3.0231553720000002</v>
      </c>
      <c r="C12" s="19">
        <v>29.823988273999998</v>
      </c>
      <c r="D12" s="19">
        <f t="shared" si="0"/>
        <v>26.800832901999996</v>
      </c>
      <c r="E12" s="19">
        <v>119.23100902299998</v>
      </c>
      <c r="F12" s="19">
        <v>244.65041471199996</v>
      </c>
      <c r="G12" s="19">
        <f t="shared" si="1"/>
        <v>125.41940568899997</v>
      </c>
      <c r="H12" s="19">
        <v>10.72468762126557</v>
      </c>
      <c r="I12" s="19">
        <v>23.343099892006897</v>
      </c>
      <c r="J12" s="19">
        <f t="shared" si="2"/>
        <v>12.618412270741327</v>
      </c>
      <c r="K12" s="19">
        <v>4.9227754844261131</v>
      </c>
      <c r="L12" s="19">
        <v>31.969248784914395</v>
      </c>
      <c r="M12" s="19">
        <f t="shared" si="3"/>
        <v>27.04647330048828</v>
      </c>
      <c r="N12" s="19">
        <v>0.41370688100000003</v>
      </c>
      <c r="O12" s="19">
        <v>2.5671448140000002</v>
      </c>
      <c r="P12" s="19">
        <f t="shared" si="4"/>
        <v>2.1534379330000002</v>
      </c>
      <c r="Q12" s="19">
        <v>2.2006313980000001</v>
      </c>
      <c r="R12" s="19">
        <v>3.4285080039999998</v>
      </c>
      <c r="S12" s="19">
        <f t="shared" si="5"/>
        <v>1.2278766059999997</v>
      </c>
      <c r="T12" s="19">
        <v>140.51596577969167</v>
      </c>
      <c r="U12" s="19">
        <v>335.78240448092129</v>
      </c>
      <c r="V12" s="19">
        <f t="shared" si="6"/>
        <v>195.26643870122962</v>
      </c>
    </row>
    <row r="13" spans="1:23" ht="14.15" x14ac:dyDescent="0.35">
      <c r="A13">
        <v>2018</v>
      </c>
      <c r="B13" s="19">
        <v>19.517483071999997</v>
      </c>
      <c r="C13" s="19">
        <v>53.778919564000006</v>
      </c>
      <c r="D13" s="19">
        <f t="shared" si="0"/>
        <v>34.261436492000009</v>
      </c>
      <c r="E13" s="19">
        <v>50.364035393000002</v>
      </c>
      <c r="F13" s="19">
        <v>77.734518668999996</v>
      </c>
      <c r="G13" s="19">
        <f t="shared" si="1"/>
        <v>27.370483275999995</v>
      </c>
      <c r="H13" s="19">
        <v>5.0130045179999998</v>
      </c>
      <c r="I13" s="19">
        <v>17.479199647000002</v>
      </c>
      <c r="J13" s="19">
        <f t="shared" si="2"/>
        <v>12.466195129000003</v>
      </c>
      <c r="K13" s="19">
        <v>0.03</v>
      </c>
      <c r="L13" s="19">
        <v>3.48</v>
      </c>
      <c r="M13" s="19">
        <f t="shared" si="3"/>
        <v>3.45</v>
      </c>
      <c r="N13" s="19">
        <v>5.6486010000000005E-3</v>
      </c>
      <c r="O13" s="19">
        <v>1.0976088749999999</v>
      </c>
      <c r="P13" s="19">
        <f t="shared" si="4"/>
        <v>1.0919602739999998</v>
      </c>
      <c r="Q13" s="19">
        <v>1.1564035060000002</v>
      </c>
      <c r="R13" s="19">
        <v>1.804481035</v>
      </c>
      <c r="S13" s="19">
        <f t="shared" si="5"/>
        <v>0.64807752899999982</v>
      </c>
      <c r="T13" s="19">
        <v>76.086575089999997</v>
      </c>
      <c r="U13" s="19">
        <v>155.37472779000001</v>
      </c>
      <c r="V13" s="19">
        <f>U13-T13</f>
        <v>79.288152700000012</v>
      </c>
      <c r="W13" s="24" t="s">
        <v>74</v>
      </c>
    </row>
    <row r="31" spans="29:29" x14ac:dyDescent="0.35">
      <c r="AC31" s="20" t="s">
        <v>81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 tint="-4.9989318521683403E-2"/>
  </sheetPr>
  <dimension ref="A1:AC31"/>
  <sheetViews>
    <sheetView topLeftCell="A20" zoomScale="70" zoomScaleNormal="70" workbookViewId="0">
      <selection activeCell="AD51" sqref="AD51"/>
    </sheetView>
  </sheetViews>
  <sheetFormatPr defaultRowHeight="12.9" x14ac:dyDescent="0.35"/>
  <cols>
    <col min="2" max="22" width="7.84375" customWidth="1"/>
  </cols>
  <sheetData>
    <row r="1" spans="1:23" x14ac:dyDescent="0.35">
      <c r="A1" t="s">
        <v>75</v>
      </c>
      <c r="O1" s="20" t="s">
        <v>76</v>
      </c>
      <c r="P1" s="20"/>
    </row>
    <row r="2" spans="1:23" x14ac:dyDescent="0.35">
      <c r="B2" t="s">
        <v>16</v>
      </c>
      <c r="C2" t="s">
        <v>16</v>
      </c>
      <c r="D2" t="str">
        <f>C2</f>
        <v>Asia</v>
      </c>
      <c r="E2" t="s">
        <v>13</v>
      </c>
      <c r="F2" t="s">
        <v>13</v>
      </c>
      <c r="G2" t="str">
        <f>F2</f>
        <v>North America</v>
      </c>
      <c r="H2" t="s">
        <v>14</v>
      </c>
      <c r="I2" t="s">
        <v>14</v>
      </c>
      <c r="J2" t="str">
        <f>I2</f>
        <v>Europe</v>
      </c>
      <c r="K2" t="s">
        <v>77</v>
      </c>
      <c r="L2" t="s">
        <v>77</v>
      </c>
      <c r="M2" t="str">
        <f>L2</f>
        <v>South America</v>
      </c>
      <c r="N2" t="s">
        <v>15</v>
      </c>
      <c r="O2" t="s">
        <v>15</v>
      </c>
      <c r="P2" t="str">
        <f>O2</f>
        <v>Africa</v>
      </c>
      <c r="Q2" t="s">
        <v>17</v>
      </c>
      <c r="R2" t="s">
        <v>17</v>
      </c>
      <c r="S2" t="str">
        <f>R2</f>
        <v>Oceania/Australia</v>
      </c>
      <c r="T2" t="s">
        <v>18</v>
      </c>
      <c r="U2" t="s">
        <v>18</v>
      </c>
      <c r="V2" t="str">
        <f>U2</f>
        <v>World</v>
      </c>
    </row>
    <row r="3" spans="1:23" x14ac:dyDescent="0.35">
      <c r="B3" t="s">
        <v>78</v>
      </c>
      <c r="C3" t="s">
        <v>79</v>
      </c>
      <c r="D3" t="s">
        <v>80</v>
      </c>
      <c r="E3" t="s">
        <v>78</v>
      </c>
      <c r="F3" t="s">
        <v>79</v>
      </c>
      <c r="G3" t="s">
        <v>80</v>
      </c>
      <c r="H3" t="s">
        <v>78</v>
      </c>
      <c r="I3" t="s">
        <v>79</v>
      </c>
      <c r="J3" t="s">
        <v>80</v>
      </c>
      <c r="K3" t="s">
        <v>78</v>
      </c>
      <c r="L3" t="s">
        <v>79</v>
      </c>
      <c r="M3" t="s">
        <v>80</v>
      </c>
      <c r="N3" t="s">
        <v>78</v>
      </c>
      <c r="O3" t="s">
        <v>79</v>
      </c>
      <c r="P3" t="s">
        <v>80</v>
      </c>
      <c r="Q3" t="s">
        <v>78</v>
      </c>
      <c r="R3" t="s">
        <v>79</v>
      </c>
      <c r="S3" t="s">
        <v>80</v>
      </c>
      <c r="T3" t="s">
        <v>78</v>
      </c>
      <c r="U3" t="s">
        <v>79</v>
      </c>
      <c r="V3" t="s">
        <v>80</v>
      </c>
    </row>
    <row r="4" spans="1:23" x14ac:dyDescent="0.35">
      <c r="A4">
        <v>2009</v>
      </c>
      <c r="B4" s="19">
        <v>1.506125138</v>
      </c>
      <c r="C4" s="19">
        <v>21.298731712000002</v>
      </c>
      <c r="D4" s="19">
        <f t="shared" ref="D4:D13" si="0">C4-B4</f>
        <v>19.792606574000001</v>
      </c>
      <c r="E4" s="19">
        <v>14.626758614</v>
      </c>
      <c r="F4" s="19">
        <v>21.619086839000001</v>
      </c>
      <c r="G4" s="19">
        <f t="shared" ref="G4:G13" si="1">F4-E4</f>
        <v>6.9923282250000014</v>
      </c>
      <c r="H4" s="19">
        <v>9.141719247000001</v>
      </c>
      <c r="I4" s="19">
        <v>21.894432646000002</v>
      </c>
      <c r="J4" s="19">
        <f t="shared" ref="J4:J13" si="2">I4-H4</f>
        <v>12.752713399000001</v>
      </c>
      <c r="K4" s="19">
        <v>4.2431156999999997E-2</v>
      </c>
      <c r="L4" s="19">
        <v>1.2717563029999999</v>
      </c>
      <c r="M4" s="19">
        <f t="shared" ref="M4:M13" si="3">L4-K4</f>
        <v>1.2293251459999999</v>
      </c>
      <c r="N4" s="19">
        <v>0</v>
      </c>
      <c r="O4" s="19">
        <v>0.36941771200000001</v>
      </c>
      <c r="P4" s="19">
        <f t="shared" ref="P4:P13" si="4">O4-N4</f>
        <v>0.36941771200000001</v>
      </c>
      <c r="Q4" s="19">
        <v>1.380334449</v>
      </c>
      <c r="R4" s="19">
        <v>4.773331013</v>
      </c>
      <c r="S4" s="19">
        <f t="shared" ref="S4:S13" si="5">R4-Q4</f>
        <v>3.3929965639999997</v>
      </c>
      <c r="T4" s="19">
        <v>26.697368605000005</v>
      </c>
      <c r="U4" s="19">
        <v>71.226756225000003</v>
      </c>
      <c r="V4" s="19">
        <f t="shared" ref="V4:V12" si="6">U4-T4</f>
        <v>44.529387619999994</v>
      </c>
    </row>
    <row r="5" spans="1:23" x14ac:dyDescent="0.35">
      <c r="A5">
        <v>2010</v>
      </c>
      <c r="B5" s="19">
        <v>2.125043523</v>
      </c>
      <c r="C5" s="19">
        <v>86.258355309999999</v>
      </c>
      <c r="D5" s="19">
        <f t="shared" si="0"/>
        <v>84.133311786999997</v>
      </c>
      <c r="E5" s="19">
        <v>18.254944850000001</v>
      </c>
      <c r="F5" s="19">
        <v>27.581182480999999</v>
      </c>
      <c r="G5" s="19">
        <f t="shared" si="1"/>
        <v>9.3262376309999979</v>
      </c>
      <c r="H5" s="19">
        <v>8.5797852330000008</v>
      </c>
      <c r="I5" s="19">
        <v>45.406098114000002</v>
      </c>
      <c r="J5" s="19">
        <f t="shared" si="2"/>
        <v>36.826312881</v>
      </c>
      <c r="K5" s="19">
        <v>10.423761963</v>
      </c>
      <c r="L5" s="19">
        <v>53.277422489999999</v>
      </c>
      <c r="M5" s="19">
        <f t="shared" si="3"/>
        <v>42.853660527000002</v>
      </c>
      <c r="N5" s="19">
        <v>5.7556500000000002E-3</v>
      </c>
      <c r="O5" s="19">
        <v>0.86363680999999992</v>
      </c>
      <c r="P5" s="19">
        <f t="shared" si="4"/>
        <v>0.85788115999999992</v>
      </c>
      <c r="Q5" s="19">
        <v>13.756153020999999</v>
      </c>
      <c r="R5" s="19">
        <v>20.146595412</v>
      </c>
      <c r="S5" s="19">
        <f t="shared" si="5"/>
        <v>6.3904423910000006</v>
      </c>
      <c r="T5" s="19">
        <v>53.145444239999996</v>
      </c>
      <c r="U5" s="19">
        <v>233.53329061699998</v>
      </c>
      <c r="V5" s="19">
        <f t="shared" si="6"/>
        <v>180.38784637699999</v>
      </c>
    </row>
    <row r="6" spans="1:23" x14ac:dyDescent="0.35">
      <c r="A6">
        <v>2011</v>
      </c>
      <c r="B6" s="19">
        <v>58.920765185999997</v>
      </c>
      <c r="C6" s="19">
        <v>312.07010306300003</v>
      </c>
      <c r="D6" s="19">
        <f t="shared" si="0"/>
        <v>253.14933787700005</v>
      </c>
      <c r="E6" s="19">
        <v>44.214342492999997</v>
      </c>
      <c r="F6" s="19">
        <v>75.417365648000001</v>
      </c>
      <c r="G6" s="19">
        <f t="shared" si="1"/>
        <v>31.203023155000004</v>
      </c>
      <c r="H6" s="19">
        <v>5.0342547050000004</v>
      </c>
      <c r="I6" s="19">
        <v>11.344362992000001</v>
      </c>
      <c r="J6" s="19">
        <f t="shared" si="2"/>
        <v>6.3101082870000003</v>
      </c>
      <c r="K6" s="19">
        <v>0.60428240700000002</v>
      </c>
      <c r="L6" s="19">
        <v>6.8710232769999999</v>
      </c>
      <c r="M6" s="19">
        <f t="shared" si="3"/>
        <v>6.2667408699999996</v>
      </c>
      <c r="N6" s="19">
        <v>0</v>
      </c>
      <c r="O6" s="19">
        <v>0.89398080099999999</v>
      </c>
      <c r="P6" s="19">
        <f t="shared" si="4"/>
        <v>0.89398080099999999</v>
      </c>
      <c r="Q6" s="19">
        <v>26.374866472000001</v>
      </c>
      <c r="R6" s="19">
        <v>37.818647458999997</v>
      </c>
      <c r="S6" s="19">
        <f t="shared" si="5"/>
        <v>11.443780986999997</v>
      </c>
      <c r="T6" s="19">
        <v>135.14851126299999</v>
      </c>
      <c r="U6" s="19">
        <v>444.41548324000001</v>
      </c>
      <c r="V6" s="19">
        <f t="shared" si="6"/>
        <v>309.26697197700003</v>
      </c>
    </row>
    <row r="7" spans="1:23" x14ac:dyDescent="0.35">
      <c r="A7">
        <v>2012</v>
      </c>
      <c r="B7" s="19">
        <v>2.6779251460000002</v>
      </c>
      <c r="C7" s="19">
        <v>31.818383356999998</v>
      </c>
      <c r="D7" s="19">
        <f t="shared" si="0"/>
        <v>29.140458210999999</v>
      </c>
      <c r="E7" s="19">
        <v>63.407857145000001</v>
      </c>
      <c r="F7" s="19">
        <v>124.735056688</v>
      </c>
      <c r="G7" s="19">
        <f t="shared" si="1"/>
        <v>61.327199542999999</v>
      </c>
      <c r="H7" s="19">
        <v>5.6436936050000002</v>
      </c>
      <c r="I7" s="19">
        <v>30.182794613999999</v>
      </c>
      <c r="J7" s="19">
        <f t="shared" si="2"/>
        <v>24.539101008999999</v>
      </c>
      <c r="K7" s="19">
        <v>0.13344403099999999</v>
      </c>
      <c r="L7" s="19">
        <v>3.2636922309999998</v>
      </c>
      <c r="M7" s="19">
        <f t="shared" si="3"/>
        <v>3.1302482</v>
      </c>
      <c r="N7" s="19">
        <v>0.15768908500000001</v>
      </c>
      <c r="O7" s="19">
        <v>1.017146071</v>
      </c>
      <c r="P7" s="19">
        <f t="shared" si="4"/>
        <v>0.85945698599999998</v>
      </c>
      <c r="Q7" s="19">
        <v>0.29893738400000003</v>
      </c>
      <c r="R7" s="19">
        <v>0.82996092799999999</v>
      </c>
      <c r="S7" s="19">
        <f t="shared" si="5"/>
        <v>0.53102354399999996</v>
      </c>
      <c r="T7" s="19">
        <v>72.319546396000021</v>
      </c>
      <c r="U7" s="19">
        <v>191.84703388899999</v>
      </c>
      <c r="V7" s="19">
        <f t="shared" si="6"/>
        <v>119.52748749299997</v>
      </c>
    </row>
    <row r="8" spans="1:23" x14ac:dyDescent="0.35">
      <c r="A8">
        <v>2013</v>
      </c>
      <c r="B8" s="19">
        <v>3.8026830289999998</v>
      </c>
      <c r="C8" s="19">
        <v>62.198161911</v>
      </c>
      <c r="D8" s="19">
        <f t="shared" si="0"/>
        <v>58.395478881999999</v>
      </c>
      <c r="E8" s="19">
        <v>17.710616007000002</v>
      </c>
      <c r="F8" s="19">
        <v>28.649425878999999</v>
      </c>
      <c r="G8" s="19">
        <f t="shared" si="1"/>
        <v>10.938809871999997</v>
      </c>
      <c r="H8" s="19">
        <v>15.124021466</v>
      </c>
      <c r="I8" s="19">
        <v>35.317257017999999</v>
      </c>
      <c r="J8" s="19">
        <f t="shared" si="2"/>
        <v>20.193235551999997</v>
      </c>
      <c r="K8" s="19">
        <v>0.32566889300000001</v>
      </c>
      <c r="L8" s="19">
        <v>9.1348852869999995</v>
      </c>
      <c r="M8" s="19">
        <f t="shared" si="3"/>
        <v>8.8092163939999999</v>
      </c>
      <c r="N8" s="19">
        <v>0.26309725300000003</v>
      </c>
      <c r="O8" s="19">
        <v>0.68486828799999999</v>
      </c>
      <c r="P8" s="19">
        <f t="shared" si="4"/>
        <v>0.42177103499999996</v>
      </c>
      <c r="Q8" s="19">
        <v>1.397260272</v>
      </c>
      <c r="R8" s="19">
        <v>2.9520937620000001</v>
      </c>
      <c r="S8" s="19">
        <f t="shared" si="5"/>
        <v>1.55483349</v>
      </c>
      <c r="T8" s="19">
        <v>38.623346920000003</v>
      </c>
      <c r="U8" s="19">
        <v>138.93669214499999</v>
      </c>
      <c r="V8" s="19">
        <f t="shared" si="6"/>
        <v>100.31334522499999</v>
      </c>
    </row>
    <row r="9" spans="1:23" x14ac:dyDescent="0.35">
      <c r="A9">
        <v>2014</v>
      </c>
      <c r="B9" s="19">
        <v>4.4320393190000003</v>
      </c>
      <c r="C9" s="19">
        <v>52.587281097000002</v>
      </c>
      <c r="D9" s="19">
        <f t="shared" si="0"/>
        <v>48.155241778000004</v>
      </c>
      <c r="E9" s="19">
        <v>17.368101750000001</v>
      </c>
      <c r="F9" s="19">
        <v>28.724013136</v>
      </c>
      <c r="G9" s="19">
        <f t="shared" si="1"/>
        <v>11.355911385999999</v>
      </c>
      <c r="H9" s="19">
        <v>6.0226203199999997</v>
      </c>
      <c r="I9" s="19">
        <v>16.338674839999999</v>
      </c>
      <c r="J9" s="19">
        <f t="shared" si="2"/>
        <v>10.31605452</v>
      </c>
      <c r="K9" s="19">
        <v>2.1287267000000001</v>
      </c>
      <c r="L9" s="19">
        <v>8.3399051590000006</v>
      </c>
      <c r="M9" s="19">
        <f t="shared" si="3"/>
        <v>6.211178459000001</v>
      </c>
      <c r="N9" s="19">
        <v>5.2234498999999997E-2</v>
      </c>
      <c r="O9" s="19">
        <v>0.69099469800000002</v>
      </c>
      <c r="P9" s="19">
        <f t="shared" si="4"/>
        <v>0.63876019900000003</v>
      </c>
      <c r="Q9" s="19">
        <v>1.305541404</v>
      </c>
      <c r="R9" s="19">
        <v>2.4479776179999999</v>
      </c>
      <c r="S9" s="19">
        <f t="shared" si="5"/>
        <v>1.1424362139999999</v>
      </c>
      <c r="T9" s="19">
        <v>31.309263992000002</v>
      </c>
      <c r="U9" s="19">
        <v>109.12884654800001</v>
      </c>
      <c r="V9" s="19">
        <f t="shared" si="6"/>
        <v>77.819582556000015</v>
      </c>
    </row>
    <row r="10" spans="1:23" x14ac:dyDescent="0.35">
      <c r="A10">
        <v>2015</v>
      </c>
      <c r="B10" s="19">
        <v>4.2639392410000001</v>
      </c>
      <c r="C10" s="19">
        <v>35.765565897999998</v>
      </c>
      <c r="D10" s="19">
        <f t="shared" si="0"/>
        <v>31.501626656999999</v>
      </c>
      <c r="E10" s="19">
        <v>17.207428437999997</v>
      </c>
      <c r="F10" s="19">
        <v>30.002274983</v>
      </c>
      <c r="G10" s="19">
        <f t="shared" si="1"/>
        <v>12.794846545000002</v>
      </c>
      <c r="H10" s="19">
        <v>4.3540854410000005</v>
      </c>
      <c r="I10" s="19">
        <v>10.717438968</v>
      </c>
      <c r="J10" s="19">
        <f t="shared" si="2"/>
        <v>6.3633535269999992</v>
      </c>
      <c r="K10" s="19">
        <v>1.2966740259999998</v>
      </c>
      <c r="L10" s="19">
        <v>5.3895275490000003</v>
      </c>
      <c r="M10" s="19">
        <f t="shared" si="3"/>
        <v>4.0928535230000005</v>
      </c>
      <c r="N10" s="19">
        <v>0</v>
      </c>
      <c r="O10" s="19">
        <v>1.1478349670000001</v>
      </c>
      <c r="P10" s="19">
        <f t="shared" si="4"/>
        <v>1.1478349670000001</v>
      </c>
      <c r="Q10" s="19">
        <v>2.1857523620000001</v>
      </c>
      <c r="R10" s="19">
        <v>3.1714968809999999</v>
      </c>
      <c r="S10" s="19">
        <f t="shared" si="5"/>
        <v>0.98574451899999982</v>
      </c>
      <c r="T10" s="19">
        <v>29.307879507999999</v>
      </c>
      <c r="U10" s="19">
        <v>86.194139246000006</v>
      </c>
      <c r="V10" s="19">
        <f t="shared" si="6"/>
        <v>56.886259738000007</v>
      </c>
    </row>
    <row r="11" spans="1:23" x14ac:dyDescent="0.35">
      <c r="A11">
        <v>2016</v>
      </c>
      <c r="B11" s="19">
        <v>7.9006647880000003</v>
      </c>
      <c r="C11" s="19">
        <v>84.712709789999991</v>
      </c>
      <c r="D11" s="19">
        <f t="shared" si="0"/>
        <v>76.812045001999991</v>
      </c>
      <c r="E11" s="19">
        <v>31.165994895000001</v>
      </c>
      <c r="F11" s="19">
        <v>62.290291889000002</v>
      </c>
      <c r="G11" s="19">
        <f t="shared" si="1"/>
        <v>31.124296994000002</v>
      </c>
      <c r="H11" s="19">
        <v>5.3425631180000002</v>
      </c>
      <c r="I11" s="19">
        <v>13.329874353999999</v>
      </c>
      <c r="J11" s="19">
        <f t="shared" si="2"/>
        <v>7.9873112359999991</v>
      </c>
      <c r="K11" s="19">
        <v>0.73411102100000003</v>
      </c>
      <c r="L11" s="19">
        <v>5.862546676</v>
      </c>
      <c r="M11" s="19">
        <f t="shared" si="3"/>
        <v>5.1284356549999996</v>
      </c>
      <c r="N11" s="19">
        <v>0.20642528799999998</v>
      </c>
      <c r="O11" s="19">
        <v>1.438616337</v>
      </c>
      <c r="P11" s="19">
        <f t="shared" si="4"/>
        <v>1.2321910490000001</v>
      </c>
      <c r="Q11" s="19">
        <v>3.395988295</v>
      </c>
      <c r="R11" s="19">
        <v>6.6986975769999999</v>
      </c>
      <c r="S11" s="19">
        <f t="shared" si="5"/>
        <v>3.3027092819999999</v>
      </c>
      <c r="T11" s="19">
        <v>48.745747405000003</v>
      </c>
      <c r="U11" s="19">
        <v>174.33273662300002</v>
      </c>
      <c r="V11" s="19">
        <f t="shared" si="6"/>
        <v>125.58698921800001</v>
      </c>
    </row>
    <row r="12" spans="1:23" x14ac:dyDescent="0.35">
      <c r="A12">
        <v>2017</v>
      </c>
      <c r="B12" s="19">
        <v>3.0231553720000002</v>
      </c>
      <c r="C12" s="19">
        <v>29.823988273999998</v>
      </c>
      <c r="D12" s="19">
        <f t="shared" si="0"/>
        <v>26.800832901999996</v>
      </c>
      <c r="E12" s="19">
        <v>119.23100902299998</v>
      </c>
      <c r="F12" s="19">
        <v>244.65041471199996</v>
      </c>
      <c r="G12" s="19">
        <f t="shared" si="1"/>
        <v>125.41940568899997</v>
      </c>
      <c r="H12" s="19">
        <v>10.72468762126557</v>
      </c>
      <c r="I12" s="19">
        <v>23.343099892006897</v>
      </c>
      <c r="J12" s="19">
        <f t="shared" si="2"/>
        <v>12.618412270741327</v>
      </c>
      <c r="K12" s="19">
        <v>4.9227754844261131</v>
      </c>
      <c r="L12" s="19">
        <v>31.969248784914395</v>
      </c>
      <c r="M12" s="19">
        <f t="shared" si="3"/>
        <v>27.04647330048828</v>
      </c>
      <c r="N12" s="19">
        <v>0.41370688100000003</v>
      </c>
      <c r="O12" s="19">
        <v>2.5671448140000002</v>
      </c>
      <c r="P12" s="19">
        <f t="shared" si="4"/>
        <v>2.1534379330000002</v>
      </c>
      <c r="Q12" s="19">
        <v>2.2006313980000001</v>
      </c>
      <c r="R12" s="19">
        <v>3.4285080039999998</v>
      </c>
      <c r="S12" s="19">
        <f t="shared" si="5"/>
        <v>1.2278766059999997</v>
      </c>
      <c r="T12" s="19">
        <v>140.51596577969167</v>
      </c>
      <c r="U12" s="19">
        <v>335.78240448092129</v>
      </c>
      <c r="V12" s="19">
        <f t="shared" si="6"/>
        <v>195.26643870122962</v>
      </c>
    </row>
    <row r="13" spans="1:23" ht="14.15" x14ac:dyDescent="0.35">
      <c r="A13">
        <v>2018</v>
      </c>
      <c r="B13" s="19">
        <v>19.517483071999997</v>
      </c>
      <c r="C13" s="19">
        <v>53.778919564000006</v>
      </c>
      <c r="D13" s="19">
        <f t="shared" si="0"/>
        <v>34.261436492000009</v>
      </c>
      <c r="E13" s="19">
        <v>50.364035393000002</v>
      </c>
      <c r="F13" s="19">
        <v>77.734518668999996</v>
      </c>
      <c r="G13" s="19">
        <f t="shared" si="1"/>
        <v>27.370483275999995</v>
      </c>
      <c r="H13" s="19">
        <v>5.0130045179999998</v>
      </c>
      <c r="I13" s="19">
        <v>17.479199647000002</v>
      </c>
      <c r="J13" s="19">
        <f t="shared" si="2"/>
        <v>12.466195129000003</v>
      </c>
      <c r="K13" s="19">
        <v>0.03</v>
      </c>
      <c r="L13" s="19">
        <v>3.48</v>
      </c>
      <c r="M13" s="19">
        <f t="shared" si="3"/>
        <v>3.45</v>
      </c>
      <c r="N13" s="19">
        <v>5.6486010000000005E-3</v>
      </c>
      <c r="O13" s="19">
        <v>1.0976088749999999</v>
      </c>
      <c r="P13" s="19">
        <f t="shared" si="4"/>
        <v>1.0919602739999998</v>
      </c>
      <c r="Q13" s="19">
        <v>1.1564035060000002</v>
      </c>
      <c r="R13" s="19">
        <v>1.804481035</v>
      </c>
      <c r="S13" s="19">
        <f t="shared" si="5"/>
        <v>0.64807752899999982</v>
      </c>
      <c r="T13" s="19">
        <v>76.086575089999997</v>
      </c>
      <c r="U13" s="19">
        <v>155.37472779000001</v>
      </c>
      <c r="V13" s="19">
        <f>U13-T13</f>
        <v>79.288152700000012</v>
      </c>
      <c r="W13" s="24" t="s">
        <v>74</v>
      </c>
    </row>
    <row r="31" spans="29:29" x14ac:dyDescent="0.35">
      <c r="AC31" s="20" t="s">
        <v>81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J54"/>
  <sheetViews>
    <sheetView topLeftCell="A4" zoomScale="90" zoomScaleNormal="90" workbookViewId="0">
      <selection activeCell="E24" sqref="E24"/>
    </sheetView>
  </sheetViews>
  <sheetFormatPr defaultRowHeight="14.15" x14ac:dyDescent="0.35"/>
  <cols>
    <col min="1" max="1" width="13.4609375" style="1" customWidth="1"/>
    <col min="2" max="2" width="18.4609375" style="1" customWidth="1"/>
    <col min="3" max="3" width="12.53515625" style="1" customWidth="1"/>
    <col min="4" max="4" width="17.53515625" style="1" customWidth="1"/>
    <col min="5" max="5" width="14.84375" style="1" customWidth="1"/>
    <col min="6" max="6" width="13.84375" customWidth="1"/>
    <col min="7" max="7" width="12.84375" customWidth="1"/>
    <col min="63" max="77" width="0" hidden="1" customWidth="1"/>
  </cols>
  <sheetData>
    <row r="1" spans="1:10" ht="20.149999999999999" x14ac:dyDescent="0.5">
      <c r="A1" s="5"/>
      <c r="B1" s="5"/>
      <c r="C1" s="2"/>
      <c r="D1" s="2"/>
      <c r="E1" s="2"/>
      <c r="J1" s="4"/>
    </row>
    <row r="2" spans="1:10" x14ac:dyDescent="0.35">
      <c r="A2" s="5"/>
      <c r="B2" s="5"/>
      <c r="J2" s="1"/>
    </row>
    <row r="3" spans="1:10" x14ac:dyDescent="0.35">
      <c r="J3" s="1"/>
    </row>
    <row r="4" spans="1:10" ht="20.149999999999999" x14ac:dyDescent="0.5">
      <c r="A4" s="5"/>
      <c r="B4" s="5"/>
      <c r="C4" s="5"/>
      <c r="D4" s="5"/>
      <c r="E4" s="5"/>
      <c r="J4" s="4" t="s">
        <v>29</v>
      </c>
    </row>
    <row r="5" spans="1:10" ht="20.149999999999999" x14ac:dyDescent="0.5">
      <c r="A5" s="5"/>
      <c r="B5" s="1" t="s">
        <v>2</v>
      </c>
      <c r="C5" s="1" t="s">
        <v>1</v>
      </c>
      <c r="D5" s="1" t="s">
        <v>3</v>
      </c>
      <c r="E5" s="5" t="s">
        <v>0</v>
      </c>
      <c r="F5" s="1" t="s">
        <v>4</v>
      </c>
      <c r="G5" s="1" t="s">
        <v>5</v>
      </c>
      <c r="J5" s="4" t="s">
        <v>26</v>
      </c>
    </row>
    <row r="6" spans="1:10" x14ac:dyDescent="0.35">
      <c r="A6" s="6">
        <v>1970</v>
      </c>
      <c r="B6" s="2"/>
      <c r="C6" s="2">
        <v>2606.4829440000003</v>
      </c>
      <c r="D6" s="2">
        <v>3081.0856900000003</v>
      </c>
      <c r="E6" s="9">
        <f>SUM(B6:D6)/1000</f>
        <v>5.6875686340000007</v>
      </c>
      <c r="F6" s="9">
        <f>Fig14_Insured_Cata_Losses!E6/1000</f>
        <v>6.1538305080000004</v>
      </c>
      <c r="G6" s="9">
        <f>E6-F6</f>
        <v>-0.46626187399999974</v>
      </c>
    </row>
    <row r="7" spans="1:10" x14ac:dyDescent="0.35">
      <c r="A7" s="6">
        <v>1971</v>
      </c>
      <c r="B7" s="2">
        <v>194.78170499999999</v>
      </c>
      <c r="C7" s="2">
        <v>1907.1347929999999</v>
      </c>
      <c r="D7" s="2">
        <v>764.91604800000005</v>
      </c>
      <c r="E7" s="9">
        <f t="shared" ref="E7:E50" si="0">SUM(B7:D7)/1000</f>
        <v>2.8668325459999999</v>
      </c>
      <c r="F7" s="9">
        <f>Fig14_Insured_Cata_Losses!E7/1000</f>
        <v>3.087757216</v>
      </c>
      <c r="G7" s="9">
        <f t="shared" ref="G7:G50" si="1">E7-F7</f>
        <v>-0.22092467000000005</v>
      </c>
    </row>
    <row r="8" spans="1:10" x14ac:dyDescent="0.35">
      <c r="A8" s="6">
        <v>1972</v>
      </c>
      <c r="B8" s="2">
        <v>775.63525000000004</v>
      </c>
      <c r="C8" s="2">
        <v>2490.3858100000007</v>
      </c>
      <c r="D8" s="2">
        <v>2104.9786080000003</v>
      </c>
      <c r="E8" s="9">
        <f t="shared" si="0"/>
        <v>5.3709996680000014</v>
      </c>
      <c r="F8" s="9">
        <f>Fig14_Insured_Cata_Losses!E8/1000</f>
        <v>5.7208162310000006</v>
      </c>
      <c r="G8" s="9">
        <f t="shared" si="1"/>
        <v>-0.34981656299999919</v>
      </c>
    </row>
    <row r="9" spans="1:10" x14ac:dyDescent="0.35">
      <c r="A9" s="6">
        <v>1973</v>
      </c>
      <c r="B9" s="2"/>
      <c r="C9" s="2">
        <v>3340.465326</v>
      </c>
      <c r="D9" s="2">
        <v>3553.6899129999997</v>
      </c>
      <c r="E9" s="9">
        <f t="shared" si="0"/>
        <v>6.8941552389999998</v>
      </c>
      <c r="F9" s="9">
        <f>Fig14_Insured_Cata_Losses!E9/1000</f>
        <v>7.3431752880000003</v>
      </c>
      <c r="G9" s="9">
        <f t="shared" si="1"/>
        <v>-0.44902004900000048</v>
      </c>
    </row>
    <row r="10" spans="1:10" x14ac:dyDescent="0.35">
      <c r="A10" s="6">
        <v>1974</v>
      </c>
      <c r="B10" s="2"/>
      <c r="C10" s="2">
        <v>3225.8130940000001</v>
      </c>
      <c r="D10" s="2">
        <v>5094.609524999998</v>
      </c>
      <c r="E10" s="9">
        <f t="shared" si="0"/>
        <v>8.3204226189999968</v>
      </c>
      <c r="F10" s="9">
        <f>Fig14_Insured_Cata_Losses!E10/1000</f>
        <v>8.8623361370000016</v>
      </c>
      <c r="G10" s="9">
        <f t="shared" si="1"/>
        <v>-0.54191351800000476</v>
      </c>
    </row>
    <row r="11" spans="1:10" x14ac:dyDescent="0.35">
      <c r="A11" s="6">
        <v>1975</v>
      </c>
      <c r="B11" s="2"/>
      <c r="C11" s="2">
        <v>3156.9395129999994</v>
      </c>
      <c r="D11" s="2">
        <v>2700.0355529999993</v>
      </c>
      <c r="E11" s="9">
        <f t="shared" si="0"/>
        <v>5.8569750659999986</v>
      </c>
      <c r="F11" s="9">
        <f>Fig14_Insured_Cata_Losses!E11/1000</f>
        <v>6.238444176999999</v>
      </c>
      <c r="G11" s="9">
        <f t="shared" si="1"/>
        <v>-0.38146911100000036</v>
      </c>
    </row>
    <row r="12" spans="1:10" x14ac:dyDescent="0.35">
      <c r="A12" s="6">
        <v>1976</v>
      </c>
      <c r="B12" s="2">
        <v>320.61998399999999</v>
      </c>
      <c r="C12" s="2">
        <v>3714.1715800000002</v>
      </c>
      <c r="D12" s="2">
        <v>3543.3508959999999</v>
      </c>
      <c r="E12" s="9">
        <f t="shared" si="0"/>
        <v>7.5781424600000005</v>
      </c>
      <c r="F12" s="9">
        <f>Fig14_Insured_Cata_Losses!E12/1000</f>
        <v>8.2019813199999998</v>
      </c>
      <c r="G12" s="9">
        <f t="shared" si="1"/>
        <v>-0.62383885999999933</v>
      </c>
    </row>
    <row r="13" spans="1:10" x14ac:dyDescent="0.35">
      <c r="A13" s="6">
        <v>1977</v>
      </c>
      <c r="B13" s="2"/>
      <c r="C13" s="2">
        <v>4645.3755300000012</v>
      </c>
      <c r="D13" s="2">
        <v>1492.7269289999999</v>
      </c>
      <c r="E13" s="9">
        <f t="shared" si="0"/>
        <v>6.1381024590000015</v>
      </c>
      <c r="F13" s="9">
        <f>Fig14_Insured_Cata_Losses!E13/1000</f>
        <v>6.5378803770000005</v>
      </c>
      <c r="G13" s="9">
        <f t="shared" si="1"/>
        <v>-0.39977791799999896</v>
      </c>
    </row>
    <row r="14" spans="1:10" x14ac:dyDescent="0.35">
      <c r="A14" s="6">
        <v>1978</v>
      </c>
      <c r="B14" s="2"/>
      <c r="C14" s="2">
        <v>3474.636935</v>
      </c>
      <c r="D14" s="2">
        <v>3371.2238509999997</v>
      </c>
      <c r="E14" s="9">
        <f t="shared" si="0"/>
        <v>6.8458607859999994</v>
      </c>
      <c r="F14" s="9">
        <f>Fig14_Insured_Cata_Losses!E14/1000</f>
        <v>7.1311263</v>
      </c>
      <c r="G14" s="9">
        <f t="shared" si="1"/>
        <v>-0.28526551400000066</v>
      </c>
    </row>
    <row r="15" spans="1:10" x14ac:dyDescent="0.35">
      <c r="A15" s="6">
        <v>1979</v>
      </c>
      <c r="B15" s="2"/>
      <c r="C15" s="2">
        <v>7099.5184810000019</v>
      </c>
      <c r="D15" s="2">
        <v>6434.9025429999992</v>
      </c>
      <c r="E15" s="9">
        <f t="shared" si="0"/>
        <v>13.534421024</v>
      </c>
      <c r="F15" s="9">
        <f>Fig14_Insured_Cata_Losses!E15/1000</f>
        <v>14.182050388</v>
      </c>
      <c r="G15" s="9">
        <f t="shared" si="1"/>
        <v>-0.64762936400000015</v>
      </c>
    </row>
    <row r="16" spans="1:10" x14ac:dyDescent="0.35">
      <c r="A16" s="6">
        <v>1980</v>
      </c>
      <c r="B16" s="2">
        <v>195.32570299999998</v>
      </c>
      <c r="C16" s="2">
        <v>5420.6764469999998</v>
      </c>
      <c r="D16" s="2">
        <v>2561.989493</v>
      </c>
      <c r="E16" s="9">
        <f t="shared" si="0"/>
        <v>8.1779916430000004</v>
      </c>
      <c r="F16" s="9">
        <f>Fig14_Insured_Cata_Losses!E16/1000</f>
        <v>8.8140629159999992</v>
      </c>
      <c r="G16" s="9">
        <f t="shared" si="1"/>
        <v>-0.63607127299999888</v>
      </c>
    </row>
    <row r="17" spans="1:7" x14ac:dyDescent="0.35">
      <c r="A17" s="6">
        <v>1981</v>
      </c>
      <c r="B17" s="2">
        <v>13.20223</v>
      </c>
      <c r="C17" s="2">
        <v>2161.300714</v>
      </c>
      <c r="D17" s="2">
        <v>2672.1347670000005</v>
      </c>
      <c r="E17" s="9">
        <f t="shared" si="0"/>
        <v>4.8466377110000005</v>
      </c>
      <c r="F17" s="9">
        <f>Fig14_Insured_Cata_Losses!E17/1000</f>
        <v>5.2445188499999995</v>
      </c>
      <c r="G17" s="9">
        <f t="shared" si="1"/>
        <v>-0.397881138999999</v>
      </c>
    </row>
    <row r="18" spans="1:7" x14ac:dyDescent="0.35">
      <c r="A18" s="6">
        <v>1982</v>
      </c>
      <c r="B18" s="2"/>
      <c r="C18" s="2">
        <v>4270.9400709999991</v>
      </c>
      <c r="D18" s="2">
        <v>6590.6376889999983</v>
      </c>
      <c r="E18" s="9">
        <f t="shared" si="0"/>
        <v>10.861577759999996</v>
      </c>
      <c r="F18" s="9">
        <f>Fig14_Insured_Cata_Losses!E18/1000</f>
        <v>11.012501733000001</v>
      </c>
      <c r="G18" s="9">
        <f t="shared" si="1"/>
        <v>-0.15092397300000471</v>
      </c>
    </row>
    <row r="19" spans="1:7" x14ac:dyDescent="0.35">
      <c r="A19" s="6">
        <v>1983</v>
      </c>
      <c r="B19" s="2">
        <v>101.051697</v>
      </c>
      <c r="C19" s="2">
        <v>3059.4939230000009</v>
      </c>
      <c r="D19" s="2">
        <v>9509.5956879999958</v>
      </c>
      <c r="E19" s="9">
        <f t="shared" si="0"/>
        <v>12.670141307999996</v>
      </c>
      <c r="F19" s="9">
        <f>Fig14_Insured_Cata_Losses!E19/1000</f>
        <v>13.509759601000001</v>
      </c>
      <c r="G19" s="9">
        <f t="shared" si="1"/>
        <v>-0.83961829300000446</v>
      </c>
    </row>
    <row r="20" spans="1:7" x14ac:dyDescent="0.35">
      <c r="A20" s="6">
        <v>1984</v>
      </c>
      <c r="B20" s="2"/>
      <c r="C20" s="2">
        <v>3039.8004950000004</v>
      </c>
      <c r="D20" s="2">
        <v>5363.9396289999986</v>
      </c>
      <c r="E20" s="9">
        <f t="shared" si="0"/>
        <v>8.4037401240000005</v>
      </c>
      <c r="F20" s="9">
        <f>Fig14_Insured_Cata_Losses!E20/1000</f>
        <v>9.0238537579999996</v>
      </c>
      <c r="G20" s="9">
        <f t="shared" si="1"/>
        <v>-0.62011363399999908</v>
      </c>
    </row>
    <row r="21" spans="1:7" x14ac:dyDescent="0.35">
      <c r="A21" s="6">
        <v>1985</v>
      </c>
      <c r="B21" s="2">
        <v>1452.9434639999999</v>
      </c>
      <c r="C21" s="2">
        <v>3543.6042749999992</v>
      </c>
      <c r="D21" s="2">
        <v>7566.219293000001</v>
      </c>
      <c r="E21" s="9">
        <f t="shared" si="0"/>
        <v>12.562767032</v>
      </c>
      <c r="F21" s="9">
        <f>Fig14_Insured_Cata_Losses!E21/1000</f>
        <v>12.910326353</v>
      </c>
      <c r="G21" s="9">
        <f t="shared" si="1"/>
        <v>-0.34755932100000031</v>
      </c>
    </row>
    <row r="22" spans="1:7" x14ac:dyDescent="0.35">
      <c r="A22" s="6">
        <v>1986</v>
      </c>
      <c r="B22" s="2">
        <v>505.76833299999998</v>
      </c>
      <c r="C22" s="2">
        <v>3559.1167729999997</v>
      </c>
      <c r="D22" s="2">
        <v>2475.500681</v>
      </c>
      <c r="E22" s="9">
        <f t="shared" si="0"/>
        <v>6.5403857869999991</v>
      </c>
      <c r="F22" s="9">
        <f>Fig14_Insured_Cata_Losses!E22/1000</f>
        <v>6.8421613369999994</v>
      </c>
      <c r="G22" s="9">
        <f t="shared" si="1"/>
        <v>-0.30177555000000034</v>
      </c>
    </row>
    <row r="23" spans="1:7" x14ac:dyDescent="0.35">
      <c r="A23" s="6">
        <v>1987</v>
      </c>
      <c r="B23" s="2">
        <v>1998.9614450000001</v>
      </c>
      <c r="C23" s="2">
        <v>4521.6870859999999</v>
      </c>
      <c r="D23" s="2">
        <v>11536.213640999995</v>
      </c>
      <c r="E23" s="9">
        <f t="shared" si="0"/>
        <v>18.056862171999995</v>
      </c>
      <c r="F23" s="9">
        <f>Fig14_Insured_Cata_Losses!E23/1000</f>
        <v>19.494818145</v>
      </c>
      <c r="G23" s="9">
        <f t="shared" si="1"/>
        <v>-1.4379559730000047</v>
      </c>
    </row>
    <row r="24" spans="1:7" x14ac:dyDescent="0.35">
      <c r="A24" s="6">
        <v>1988</v>
      </c>
      <c r="B24" s="2">
        <v>21.91469</v>
      </c>
      <c r="C24" s="2">
        <v>8653.6494820000007</v>
      </c>
      <c r="D24" s="2">
        <v>5307.6871739999988</v>
      </c>
      <c r="E24" s="9">
        <f t="shared" si="0"/>
        <v>13.983251345999999</v>
      </c>
      <c r="F24" s="9">
        <f>Fig14_Insured_Cata_Losses!E24/1000</f>
        <v>15.113810542</v>
      </c>
      <c r="G24" s="9">
        <f t="shared" si="1"/>
        <v>-1.1305591960000001</v>
      </c>
    </row>
    <row r="25" spans="1:7" x14ac:dyDescent="0.35">
      <c r="A25" s="6">
        <v>1989</v>
      </c>
      <c r="B25" s="2">
        <v>3181.2213670000001</v>
      </c>
      <c r="C25" s="2">
        <v>9671.1196339999988</v>
      </c>
      <c r="D25" s="2">
        <v>15691.843609999998</v>
      </c>
      <c r="E25" s="9">
        <f t="shared" si="0"/>
        <v>28.544184610999999</v>
      </c>
      <c r="F25" s="9">
        <f>Fig14_Insured_Cata_Losses!E25/1000</f>
        <v>30.320285391999999</v>
      </c>
      <c r="G25" s="9">
        <f t="shared" si="1"/>
        <v>-1.7761007810000002</v>
      </c>
    </row>
    <row r="26" spans="1:7" x14ac:dyDescent="0.35">
      <c r="A26" s="6">
        <v>1990</v>
      </c>
      <c r="B26" s="2">
        <v>314.589516</v>
      </c>
      <c r="C26" s="2">
        <v>6438.5427859999991</v>
      </c>
      <c r="D26" s="2">
        <v>35902.646755999995</v>
      </c>
      <c r="E26" s="9">
        <f t="shared" si="0"/>
        <v>42.655779057999993</v>
      </c>
      <c r="F26" s="9">
        <f>Fig14_Insured_Cata_Losses!E26/1000</f>
        <v>34.792239285000008</v>
      </c>
      <c r="G26" s="9">
        <f t="shared" si="1"/>
        <v>7.8635397729999852</v>
      </c>
    </row>
    <row r="27" spans="1:7" x14ac:dyDescent="0.35">
      <c r="A27" s="6">
        <v>1991</v>
      </c>
      <c r="B27" s="2">
        <v>173.124527</v>
      </c>
      <c r="C27" s="2">
        <v>6428.3445209999982</v>
      </c>
      <c r="D27" s="2">
        <v>21825.808358999995</v>
      </c>
      <c r="E27" s="9">
        <f t="shared" si="0"/>
        <v>28.427277406999995</v>
      </c>
      <c r="F27" s="9">
        <f>Fig14_Insured_Cata_Losses!E27/1000</f>
        <v>30.87256433300001</v>
      </c>
      <c r="G27" s="9">
        <f t="shared" si="1"/>
        <v>-2.4452869260000156</v>
      </c>
    </row>
    <row r="28" spans="1:7" x14ac:dyDescent="0.35">
      <c r="A28" s="6">
        <v>1992</v>
      </c>
      <c r="B28" s="2">
        <v>150.22874400000001</v>
      </c>
      <c r="C28" s="2">
        <v>7983.903798999997</v>
      </c>
      <c r="D28" s="2">
        <v>41327.277839999995</v>
      </c>
      <c r="E28" s="9">
        <f>SUM(B28:D28)/1000</f>
        <v>49.461410382999993</v>
      </c>
      <c r="F28" s="9">
        <f>Fig14_Insured_Cata_Losses!E28/1000</f>
        <v>52.332389229000007</v>
      </c>
      <c r="G28" s="9">
        <f t="shared" si="1"/>
        <v>-2.8709788460000141</v>
      </c>
    </row>
    <row r="29" spans="1:7" x14ac:dyDescent="0.35">
      <c r="A29" s="6">
        <v>1993</v>
      </c>
      <c r="B29" s="2">
        <v>340.91706699999997</v>
      </c>
      <c r="C29" s="2">
        <v>5861.3869079999995</v>
      </c>
      <c r="D29" s="2">
        <v>15729.118088999996</v>
      </c>
      <c r="E29" s="9">
        <f t="shared" si="0"/>
        <v>21.931422063999996</v>
      </c>
      <c r="F29" s="9">
        <f>Fig14_Insured_Cata_Losses!E29/1000</f>
        <v>23.010034870999995</v>
      </c>
      <c r="G29" s="9">
        <f t="shared" si="1"/>
        <v>-1.078612806999999</v>
      </c>
    </row>
    <row r="30" spans="1:7" x14ac:dyDescent="0.35">
      <c r="A30" s="6">
        <v>1994</v>
      </c>
      <c r="B30" s="2">
        <v>24811.778739000001</v>
      </c>
      <c r="C30" s="2">
        <v>7643.0469919999996</v>
      </c>
      <c r="D30" s="2">
        <v>10637.500853000003</v>
      </c>
      <c r="E30" s="9">
        <f t="shared" si="0"/>
        <v>43.092326584000006</v>
      </c>
      <c r="F30" s="9">
        <f>Fig14_Insured_Cata_Losses!E30/1000</f>
        <v>45.908730944000006</v>
      </c>
      <c r="G30" s="9">
        <f t="shared" si="1"/>
        <v>-2.8164043599999999</v>
      </c>
    </row>
    <row r="31" spans="1:7" x14ac:dyDescent="0.35">
      <c r="A31" s="6">
        <v>1995</v>
      </c>
      <c r="B31" s="2">
        <v>3940.8528759999999</v>
      </c>
      <c r="C31" s="2">
        <v>4283.4663840000021</v>
      </c>
      <c r="D31" s="2">
        <v>19274.895555999996</v>
      </c>
      <c r="E31" s="9">
        <f t="shared" si="0"/>
        <v>27.499214815999999</v>
      </c>
      <c r="F31" s="9">
        <f>Fig14_Insured_Cata_Losses!E31/1000</f>
        <v>29.271079635000007</v>
      </c>
      <c r="G31" s="9">
        <f t="shared" si="1"/>
        <v>-1.7718648190000081</v>
      </c>
    </row>
    <row r="32" spans="1:7" x14ac:dyDescent="0.35">
      <c r="A32" s="6">
        <v>1996</v>
      </c>
      <c r="B32" s="2">
        <v>110.262987</v>
      </c>
      <c r="C32" s="2">
        <v>7164.1157429999976</v>
      </c>
      <c r="D32" s="2">
        <v>14638.810634000001</v>
      </c>
      <c r="E32" s="9">
        <f t="shared" si="0"/>
        <v>21.913189363999997</v>
      </c>
      <c r="F32" s="9">
        <f>Fig14_Insured_Cata_Losses!E32/1000</f>
        <v>23.421029244000003</v>
      </c>
      <c r="G32" s="9">
        <f t="shared" si="1"/>
        <v>-1.5078398800000059</v>
      </c>
    </row>
    <row r="33" spans="1:10" x14ac:dyDescent="0.35">
      <c r="A33" s="6">
        <v>1997</v>
      </c>
      <c r="B33" s="2">
        <v>164.87309200000001</v>
      </c>
      <c r="C33" s="2">
        <v>6598.827334999999</v>
      </c>
      <c r="D33" s="2">
        <v>9289.6020479999988</v>
      </c>
      <c r="E33" s="9">
        <f t="shared" si="0"/>
        <v>16.053302474999995</v>
      </c>
      <c r="F33" s="9">
        <f>Fig14_Insured_Cata_Losses!E33/1000</f>
        <v>16.690401715</v>
      </c>
      <c r="G33" s="9">
        <f t="shared" si="1"/>
        <v>-0.63709924000000484</v>
      </c>
    </row>
    <row r="34" spans="1:10" x14ac:dyDescent="0.35">
      <c r="A34" s="6">
        <v>1998</v>
      </c>
      <c r="B34" s="2">
        <v>75.264882</v>
      </c>
      <c r="C34" s="2">
        <v>5998.3033540000006</v>
      </c>
      <c r="D34" s="2">
        <v>23401.946035000004</v>
      </c>
      <c r="E34" s="9">
        <f t="shared" si="0"/>
        <v>29.475514271000009</v>
      </c>
      <c r="F34" s="9">
        <f>Fig14_Insured_Cata_Losses!E34/1000</f>
        <v>31.786110863999998</v>
      </c>
      <c r="G34" s="9">
        <f t="shared" si="1"/>
        <v>-2.310596592999989</v>
      </c>
    </row>
    <row r="35" spans="1:10" x14ac:dyDescent="0.35">
      <c r="A35" s="6">
        <v>1999</v>
      </c>
      <c r="B35" s="2">
        <v>3291.9949300000003</v>
      </c>
      <c r="C35" s="2">
        <v>8363.201705999998</v>
      </c>
      <c r="D35" s="2">
        <v>38224.996530000004</v>
      </c>
      <c r="E35" s="9">
        <f t="shared" si="0"/>
        <v>49.880193166000005</v>
      </c>
      <c r="F35" s="9">
        <f>Fig14_Insured_Cata_Losses!E35/1000</f>
        <v>54.737932717999996</v>
      </c>
      <c r="G35" s="9">
        <f t="shared" si="1"/>
        <v>-4.8577395519999911</v>
      </c>
    </row>
    <row r="36" spans="1:10" x14ac:dyDescent="0.35">
      <c r="A36" s="6">
        <v>2000</v>
      </c>
      <c r="B36" s="2">
        <v>27.875499999999999</v>
      </c>
      <c r="C36" s="2">
        <v>6141.7198370000006</v>
      </c>
      <c r="D36" s="2">
        <v>11671.428478999998</v>
      </c>
      <c r="E36" s="9">
        <f t="shared" si="0"/>
        <v>17.841023816</v>
      </c>
      <c r="F36" s="9">
        <f>Fig14_Insured_Cata_Losses!E36/1000</f>
        <v>19.627358879999996</v>
      </c>
      <c r="G36" s="9">
        <f t="shared" si="1"/>
        <v>-1.7863350639999958</v>
      </c>
    </row>
    <row r="37" spans="1:10" x14ac:dyDescent="0.35">
      <c r="A37" s="6">
        <v>2001</v>
      </c>
      <c r="B37" s="2">
        <v>895.12703099999999</v>
      </c>
      <c r="C37" s="2">
        <v>34976.843838999994</v>
      </c>
      <c r="D37" s="2">
        <v>15150.906980000002</v>
      </c>
      <c r="E37" s="9">
        <f t="shared" si="0"/>
        <v>51.022877849999993</v>
      </c>
      <c r="F37" s="9">
        <f>Fig14_Insured_Cata_Losses!E37/1000</f>
        <v>53.879538314999998</v>
      </c>
      <c r="G37" s="9">
        <f t="shared" si="1"/>
        <v>-2.8566604650000045</v>
      </c>
    </row>
    <row r="38" spans="1:10" x14ac:dyDescent="0.35">
      <c r="A38" s="6">
        <v>2002</v>
      </c>
      <c r="B38" s="2">
        <v>6.6715049999999998</v>
      </c>
      <c r="C38" s="2">
        <v>4071.2933460000008</v>
      </c>
      <c r="D38" s="2">
        <v>18604.191741000002</v>
      </c>
      <c r="E38" s="9">
        <f t="shared" si="0"/>
        <v>22.682156592000002</v>
      </c>
      <c r="F38" s="9">
        <f>Fig14_Insured_Cata_Losses!E38/1000</f>
        <v>25.161444390000007</v>
      </c>
      <c r="G38" s="9">
        <f t="shared" si="1"/>
        <v>-2.479287798000005</v>
      </c>
      <c r="J38" t="s">
        <v>27</v>
      </c>
    </row>
    <row r="39" spans="1:10" x14ac:dyDescent="0.35">
      <c r="A39" s="6">
        <v>2003</v>
      </c>
      <c r="B39" s="2">
        <v>582.09179700000004</v>
      </c>
      <c r="C39" s="2">
        <v>4226.8670640000009</v>
      </c>
      <c r="D39" s="2">
        <v>22967.574200000003</v>
      </c>
      <c r="E39" s="9">
        <f t="shared" si="0"/>
        <v>27.776533061000002</v>
      </c>
      <c r="F39" s="9">
        <f>Fig14_Insured_Cata_Losses!E39/1000</f>
        <v>29.719569929999992</v>
      </c>
      <c r="G39" s="9">
        <f t="shared" si="1"/>
        <v>-1.9430368689999895</v>
      </c>
      <c r="J39" s="13"/>
    </row>
    <row r="40" spans="1:10" x14ac:dyDescent="0.35">
      <c r="A40" s="6">
        <v>2004</v>
      </c>
      <c r="B40" s="2">
        <v>3479.5937350000004</v>
      </c>
      <c r="C40" s="2">
        <v>4571.8757349999996</v>
      </c>
      <c r="D40" s="2">
        <v>53658.354649000015</v>
      </c>
      <c r="E40" s="9">
        <f t="shared" si="0"/>
        <v>61.709824119000011</v>
      </c>
      <c r="F40" s="9">
        <f>Fig14_Insured_Cata_Losses!E40/1000</f>
        <v>68.878001026999996</v>
      </c>
      <c r="G40" s="9">
        <f t="shared" si="1"/>
        <v>-7.1681769079999853</v>
      </c>
      <c r="J40" t="s">
        <v>28</v>
      </c>
    </row>
    <row r="41" spans="1:10" x14ac:dyDescent="0.35">
      <c r="A41" s="6">
        <v>2005</v>
      </c>
      <c r="B41" s="2">
        <v>330.25273500000003</v>
      </c>
      <c r="C41" s="2">
        <v>6685.5902650000007</v>
      </c>
      <c r="D41" s="2">
        <v>126608.14202099996</v>
      </c>
      <c r="E41" s="9">
        <f t="shared" si="0"/>
        <v>133.62398502099998</v>
      </c>
      <c r="F41" s="9">
        <f>Fig14_Insured_Cata_Losses!E41/1000</f>
        <v>142.38434732999997</v>
      </c>
      <c r="G41" s="9">
        <f t="shared" si="1"/>
        <v>-8.7603623089999871</v>
      </c>
    </row>
    <row r="42" spans="1:10" x14ac:dyDescent="0.35">
      <c r="A42" s="6">
        <v>2006</v>
      </c>
      <c r="B42" s="2">
        <v>96.447023999999999</v>
      </c>
      <c r="C42" s="2">
        <v>6068.8445569999994</v>
      </c>
      <c r="D42" s="2">
        <v>14891.975125999998</v>
      </c>
      <c r="E42" s="9">
        <f t="shared" si="0"/>
        <v>21.057266706999997</v>
      </c>
      <c r="F42" s="9">
        <f>Fig14_Insured_Cata_Losses!E42/1000</f>
        <v>23.357810539000003</v>
      </c>
      <c r="G42" s="9">
        <f t="shared" si="1"/>
        <v>-2.300543832000006</v>
      </c>
    </row>
    <row r="43" spans="1:10" x14ac:dyDescent="0.35">
      <c r="A43" s="6">
        <v>2007</v>
      </c>
      <c r="B43" s="2">
        <v>648.7442850000001</v>
      </c>
      <c r="C43" s="2">
        <v>6682.0854129999998</v>
      </c>
      <c r="D43" s="2">
        <v>27347.826013999998</v>
      </c>
      <c r="E43" s="9">
        <f t="shared" si="0"/>
        <v>34.678655712000001</v>
      </c>
      <c r="F43" s="9">
        <f>Fig14_Insured_Cata_Losses!E43/1000</f>
        <v>37.259546682999996</v>
      </c>
      <c r="G43" s="9">
        <f t="shared" si="1"/>
        <v>-2.5808909709999952</v>
      </c>
    </row>
    <row r="44" spans="1:10" x14ac:dyDescent="0.35">
      <c r="A44" s="6">
        <v>2008</v>
      </c>
      <c r="B44" s="2">
        <v>470.02087500000005</v>
      </c>
      <c r="C44" s="2">
        <v>9350.9314030000005</v>
      </c>
      <c r="D44" s="2">
        <v>48863.747321999988</v>
      </c>
      <c r="E44" s="9">
        <f t="shared" si="0"/>
        <v>58.684699599999995</v>
      </c>
      <c r="F44" s="9">
        <f>Fig14_Insured_Cata_Losses!E44/1000</f>
        <v>63.017052136999986</v>
      </c>
      <c r="G44" s="9">
        <f t="shared" si="1"/>
        <v>-4.3323525369999913</v>
      </c>
    </row>
    <row r="45" spans="1:10" x14ac:dyDescent="0.35">
      <c r="A45" s="6">
        <v>2009</v>
      </c>
      <c r="B45" s="2">
        <v>681.45939799999996</v>
      </c>
      <c r="C45" s="2">
        <v>4394.2136609999998</v>
      </c>
      <c r="D45" s="2">
        <v>23944.55123600001</v>
      </c>
      <c r="E45" s="9">
        <f t="shared" si="0"/>
        <v>29.020224295000013</v>
      </c>
      <c r="F45" s="9">
        <f>Fig14_Insured_Cata_Losses!E45/1000</f>
        <v>31.846933016000008</v>
      </c>
      <c r="G45" s="9">
        <f t="shared" si="1"/>
        <v>-2.8267087209999957</v>
      </c>
    </row>
    <row r="46" spans="1:10" x14ac:dyDescent="0.35">
      <c r="A46" s="6">
        <v>2010</v>
      </c>
      <c r="B46" s="2">
        <v>14862.161181999998</v>
      </c>
      <c r="C46" s="2">
        <v>5253.4555990000008</v>
      </c>
      <c r="D46" s="2">
        <v>33319.636354999988</v>
      </c>
      <c r="E46" s="9">
        <f t="shared" si="0"/>
        <v>53.435253135999986</v>
      </c>
      <c r="F46" s="9">
        <f>Fig14_Insured_Cata_Losses!E46/1000</f>
        <v>59.524763411999984</v>
      </c>
      <c r="G46" s="9">
        <f t="shared" si="1"/>
        <v>-6.0895102759999986</v>
      </c>
    </row>
    <row r="47" spans="1:10" x14ac:dyDescent="0.35">
      <c r="A47" s="6">
        <v>2011</v>
      </c>
      <c r="B47" s="2">
        <v>57219.831639999997</v>
      </c>
      <c r="C47" s="2">
        <v>6856.1084119999996</v>
      </c>
      <c r="D47" s="2">
        <v>70273.695546000032</v>
      </c>
      <c r="E47" s="9">
        <f t="shared" si="0"/>
        <v>134.34963559800002</v>
      </c>
      <c r="F47" s="9">
        <f>Fig14_Insured_Cata_Losses!E47/1000</f>
        <v>143.246520968</v>
      </c>
      <c r="G47" s="9">
        <f t="shared" si="1"/>
        <v>-8.8968853699999784</v>
      </c>
    </row>
    <row r="48" spans="1:10" x14ac:dyDescent="0.35">
      <c r="A48" s="6">
        <v>2012</v>
      </c>
      <c r="B48" s="2">
        <v>1787.9460859999999</v>
      </c>
      <c r="C48" s="2">
        <v>6145.720215999997</v>
      </c>
      <c r="D48" s="2">
        <v>67931.003597000032</v>
      </c>
      <c r="E48" s="9">
        <f t="shared" si="0"/>
        <v>75.864669899000035</v>
      </c>
      <c r="F48" s="9">
        <f>Fig14_Insured_Cata_Losses!E48/1000</f>
        <v>80.564974843999991</v>
      </c>
      <c r="G48" s="9">
        <f t="shared" si="1"/>
        <v>-4.7003049449999565</v>
      </c>
    </row>
    <row r="49" spans="1:7" x14ac:dyDescent="0.35">
      <c r="A49" s="6">
        <v>2013</v>
      </c>
      <c r="B49" s="2">
        <v>46.360664999999997</v>
      </c>
      <c r="C49" s="2">
        <v>7967.8410929999982</v>
      </c>
      <c r="D49" s="2">
        <v>36852.03408100002</v>
      </c>
      <c r="E49" s="9">
        <f>SUM(B49:D49)/1000</f>
        <v>44.866235839000012</v>
      </c>
      <c r="F49" s="9">
        <f>Fig14_Insured_Cata_Losses!E49/1000</f>
        <v>47.694351746000009</v>
      </c>
      <c r="G49" s="9">
        <f t="shared" si="1"/>
        <v>-2.8281159069999973</v>
      </c>
    </row>
    <row r="50" spans="1:7" x14ac:dyDescent="0.35">
      <c r="A50" s="6">
        <v>2014</v>
      </c>
      <c r="B50" s="2">
        <v>317.20134699999994</v>
      </c>
      <c r="C50" s="2">
        <v>7136.1053890000012</v>
      </c>
      <c r="D50" s="2">
        <v>29058.045556000005</v>
      </c>
      <c r="E50" s="9">
        <f t="shared" si="0"/>
        <v>36.511352292000005</v>
      </c>
      <c r="F50" s="9">
        <f>Fig14_Insured_Cata_Losses!E50/1000</f>
        <v>39.638949559999993</v>
      </c>
      <c r="G50" s="9">
        <f t="shared" si="1"/>
        <v>-3.1275972679999882</v>
      </c>
    </row>
    <row r="51" spans="1:7" x14ac:dyDescent="0.35">
      <c r="A51" s="6">
        <v>2015</v>
      </c>
      <c r="B51" s="2">
        <v>516.62949000000003</v>
      </c>
      <c r="C51" s="2">
        <v>9378.567688000001</v>
      </c>
      <c r="D51" s="2">
        <v>27550.273883000005</v>
      </c>
      <c r="E51" s="9">
        <f t="shared" ref="E51:E52" si="2">SUM(B51:D51)/1000</f>
        <v>37.445471061000006</v>
      </c>
      <c r="F51" s="9">
        <f>Fig14_Insured_Cata_Losses!E51/1000</f>
        <v>40.507921852999999</v>
      </c>
      <c r="G51" s="9">
        <f t="shared" ref="G51:G52" si="3">E51-F51</f>
        <v>-3.0624507919999928</v>
      </c>
    </row>
    <row r="52" spans="1:7" x14ac:dyDescent="0.35">
      <c r="A52" s="6">
        <v>2016</v>
      </c>
      <c r="B52" s="3">
        <v>8996.1603730000006</v>
      </c>
      <c r="C52" s="3">
        <v>6857.4473270000008</v>
      </c>
      <c r="D52" s="3">
        <v>35487.255354999987</v>
      </c>
      <c r="E52" s="9">
        <f t="shared" si="2"/>
        <v>51.340863054999986</v>
      </c>
      <c r="F52" s="9">
        <f>Fig14_Insured_Cata_Losses!E54/1000</f>
        <v>92.75095121199999</v>
      </c>
      <c r="G52" s="9">
        <f t="shared" si="3"/>
        <v>-41.410088157000004</v>
      </c>
    </row>
    <row r="53" spans="1:7" x14ac:dyDescent="0.35">
      <c r="B53" s="2"/>
      <c r="C53" s="2"/>
      <c r="D53" s="8"/>
      <c r="E53" s="2"/>
    </row>
    <row r="54" spans="1:7" x14ac:dyDescent="0.35">
      <c r="B54" s="2"/>
      <c r="C54" s="2"/>
      <c r="D54" s="2"/>
      <c r="E54" s="2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E19"/>
  <sheetViews>
    <sheetView zoomScale="130" zoomScaleNormal="130" workbookViewId="0">
      <selection activeCell="D3" sqref="D3"/>
    </sheetView>
  </sheetViews>
  <sheetFormatPr defaultRowHeight="12.9" x14ac:dyDescent="0.35"/>
  <sheetData>
    <row r="2" spans="1:5" ht="15" x14ac:dyDescent="0.35">
      <c r="A2" s="12"/>
      <c r="D2" t="s">
        <v>38</v>
      </c>
    </row>
    <row r="3" spans="1:5" x14ac:dyDescent="0.35">
      <c r="D3" s="17" t="s">
        <v>70</v>
      </c>
    </row>
    <row r="13" spans="1:5" x14ac:dyDescent="0.35">
      <c r="D13" t="s">
        <v>32</v>
      </c>
      <c r="E13" t="s">
        <v>37</v>
      </c>
    </row>
    <row r="14" spans="1:5" x14ac:dyDescent="0.35">
      <c r="C14" t="s">
        <v>33</v>
      </c>
      <c r="D14" s="16">
        <v>0.95257999999999998</v>
      </c>
      <c r="E14">
        <v>4</v>
      </c>
    </row>
    <row r="15" spans="1:5" x14ac:dyDescent="0.35">
      <c r="C15" t="s">
        <v>34</v>
      </c>
      <c r="D15" s="16">
        <v>4.8726500000000001</v>
      </c>
      <c r="E15">
        <v>6</v>
      </c>
    </row>
    <row r="16" spans="1:5" x14ac:dyDescent="0.35">
      <c r="C16" t="s">
        <v>35</v>
      </c>
      <c r="D16" s="16">
        <v>7.4109000000000007</v>
      </c>
      <c r="E16">
        <v>15</v>
      </c>
    </row>
    <row r="17" spans="3:5" x14ac:dyDescent="0.35">
      <c r="C17" t="s">
        <v>36</v>
      </c>
      <c r="D17" s="16">
        <v>8.0955700000000004</v>
      </c>
      <c r="E17">
        <v>20</v>
      </c>
    </row>
    <row r="18" spans="3:5" x14ac:dyDescent="0.35">
      <c r="D18" s="16"/>
    </row>
    <row r="19" spans="3:5" x14ac:dyDescent="0.35">
      <c r="D19" s="16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J41"/>
  <sheetViews>
    <sheetView workbookViewId="0">
      <selection activeCell="D3" sqref="D3"/>
    </sheetView>
  </sheetViews>
  <sheetFormatPr defaultRowHeight="12.9" x14ac:dyDescent="0.35"/>
  <cols>
    <col min="4" max="7" width="0" hidden="1" customWidth="1"/>
  </cols>
  <sheetData>
    <row r="1" spans="2:7" x14ac:dyDescent="0.35">
      <c r="C1" t="s">
        <v>23</v>
      </c>
    </row>
    <row r="2" spans="2:7" x14ac:dyDescent="0.35">
      <c r="C2" s="17" t="s">
        <v>71</v>
      </c>
    </row>
    <row r="6" spans="2:7" x14ac:dyDescent="0.35">
      <c r="B6" s="20"/>
      <c r="C6" s="20" t="s">
        <v>4</v>
      </c>
      <c r="D6" t="s">
        <v>39</v>
      </c>
      <c r="E6" t="s">
        <v>22</v>
      </c>
      <c r="F6" t="s">
        <v>40</v>
      </c>
      <c r="G6" t="s">
        <v>41</v>
      </c>
    </row>
    <row r="7" spans="2:7" x14ac:dyDescent="0.35">
      <c r="B7" s="20" t="s">
        <v>42</v>
      </c>
      <c r="C7" s="21">
        <v>0.70463999999999993</v>
      </c>
      <c r="D7" t="s">
        <v>43</v>
      </c>
      <c r="E7" t="s">
        <v>12</v>
      </c>
      <c r="F7">
        <v>704.64</v>
      </c>
      <c r="G7">
        <v>891.95</v>
      </c>
    </row>
    <row r="8" spans="2:7" x14ac:dyDescent="0.35">
      <c r="B8" s="20" t="s">
        <v>44</v>
      </c>
      <c r="C8" s="21">
        <v>0.91864999999999997</v>
      </c>
      <c r="D8" t="s">
        <v>45</v>
      </c>
      <c r="E8" t="s">
        <v>12</v>
      </c>
      <c r="F8">
        <v>918.65</v>
      </c>
      <c r="G8">
        <v>1200</v>
      </c>
    </row>
    <row r="9" spans="2:7" x14ac:dyDescent="0.35">
      <c r="B9" s="20" t="s">
        <v>46</v>
      </c>
      <c r="C9" s="21">
        <v>0.93332999999999999</v>
      </c>
      <c r="D9" t="s">
        <v>47</v>
      </c>
      <c r="E9" t="s">
        <v>12</v>
      </c>
      <c r="F9">
        <v>933.33</v>
      </c>
      <c r="G9">
        <v>1418.2</v>
      </c>
    </row>
    <row r="10" spans="2:7" x14ac:dyDescent="0.35">
      <c r="B10" s="20" t="s">
        <v>48</v>
      </c>
      <c r="C10" s="21">
        <v>1.07636</v>
      </c>
      <c r="D10" t="s">
        <v>49</v>
      </c>
      <c r="E10" t="s">
        <v>30</v>
      </c>
      <c r="F10">
        <v>1076.3599999999999</v>
      </c>
      <c r="G10">
        <v>3746.15</v>
      </c>
    </row>
    <row r="11" spans="2:7" x14ac:dyDescent="0.35">
      <c r="B11" s="20" t="s">
        <v>50</v>
      </c>
      <c r="C11" s="21">
        <v>1.20434</v>
      </c>
      <c r="D11" t="s">
        <v>51</v>
      </c>
      <c r="E11" t="s">
        <v>12</v>
      </c>
      <c r="F11">
        <v>1204.3399999999999</v>
      </c>
      <c r="G11">
        <v>1661.16</v>
      </c>
    </row>
    <row r="12" spans="2:7" x14ac:dyDescent="0.35">
      <c r="B12" s="20" t="s">
        <v>53</v>
      </c>
      <c r="C12" s="21">
        <v>1.27172</v>
      </c>
      <c r="D12" t="s">
        <v>52</v>
      </c>
      <c r="E12" t="s">
        <v>12</v>
      </c>
      <c r="F12">
        <v>1271.72</v>
      </c>
      <c r="G12">
        <v>1434.76</v>
      </c>
    </row>
    <row r="13" spans="2:7" x14ac:dyDescent="0.35">
      <c r="B13" s="20" t="s">
        <v>53</v>
      </c>
      <c r="C13" s="21">
        <v>1.38259</v>
      </c>
      <c r="D13" t="s">
        <v>54</v>
      </c>
      <c r="E13" t="s">
        <v>12</v>
      </c>
      <c r="F13">
        <v>1382.59</v>
      </c>
      <c r="G13">
        <v>2869.52</v>
      </c>
    </row>
    <row r="14" spans="2:7" x14ac:dyDescent="0.35">
      <c r="B14" s="20" t="s">
        <v>55</v>
      </c>
      <c r="C14" s="21">
        <v>1.5047200000000001</v>
      </c>
      <c r="D14" t="s">
        <v>56</v>
      </c>
      <c r="E14" t="s">
        <v>12</v>
      </c>
      <c r="F14">
        <v>1504.72</v>
      </c>
      <c r="G14">
        <v>2314.96</v>
      </c>
    </row>
    <row r="15" spans="2:7" x14ac:dyDescent="0.35">
      <c r="B15" s="20" t="s">
        <v>57</v>
      </c>
      <c r="C15" s="21">
        <v>2.7820800000000001</v>
      </c>
      <c r="D15" t="s">
        <v>58</v>
      </c>
      <c r="E15" t="s">
        <v>31</v>
      </c>
      <c r="F15">
        <v>2782.08</v>
      </c>
      <c r="G15">
        <v>3952.51</v>
      </c>
    </row>
    <row r="16" spans="2:7" x14ac:dyDescent="0.35">
      <c r="B16" s="20" t="s">
        <v>59</v>
      </c>
      <c r="C16" s="21">
        <v>2.9962800000000001</v>
      </c>
      <c r="D16" t="s">
        <v>60</v>
      </c>
      <c r="E16" t="s">
        <v>12</v>
      </c>
      <c r="F16">
        <v>2996.28</v>
      </c>
      <c r="G16">
        <v>4582.55</v>
      </c>
    </row>
    <row r="41" spans="10:10" x14ac:dyDescent="0.35">
      <c r="J41" s="23" t="s">
        <v>69</v>
      </c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S41"/>
  <sheetViews>
    <sheetView workbookViewId="0">
      <selection activeCell="D3" sqref="D3"/>
    </sheetView>
  </sheetViews>
  <sheetFormatPr defaultRowHeight="12.9" x14ac:dyDescent="0.35"/>
  <cols>
    <col min="1" max="1" width="30.4609375" customWidth="1"/>
    <col min="13" max="13" width="7.15234375" customWidth="1"/>
    <col min="14" max="14" width="9.15234375" customWidth="1"/>
    <col min="15" max="19" width="9.15234375" hidden="1" customWidth="1"/>
    <col min="20" max="20" width="9.15234375" customWidth="1"/>
  </cols>
  <sheetData>
    <row r="1" spans="1:16" x14ac:dyDescent="0.35">
      <c r="A1" s="10" t="s">
        <v>24</v>
      </c>
    </row>
    <row r="2" spans="1:16" ht="20.6" x14ac:dyDescent="0.35">
      <c r="A2" s="18" t="s">
        <v>72</v>
      </c>
      <c r="D2" t="s">
        <v>4</v>
      </c>
      <c r="O2" t="s">
        <v>61</v>
      </c>
      <c r="P2" t="s">
        <v>62</v>
      </c>
    </row>
    <row r="3" spans="1:16" x14ac:dyDescent="0.35">
      <c r="C3" t="s">
        <v>63</v>
      </c>
      <c r="D3" s="16">
        <f>SUM(P3:P12)/1000000</f>
        <v>2.480982</v>
      </c>
      <c r="O3">
        <v>1978</v>
      </c>
      <c r="P3">
        <v>147719</v>
      </c>
    </row>
    <row r="4" spans="1:16" x14ac:dyDescent="0.35">
      <c r="C4" t="s">
        <v>64</v>
      </c>
      <c r="D4" s="16">
        <f>SUM(P13:P22)/1000000</f>
        <v>5.6577729999999997</v>
      </c>
      <c r="O4">
        <v>1979</v>
      </c>
      <c r="P4">
        <v>483281</v>
      </c>
    </row>
    <row r="5" spans="1:16" x14ac:dyDescent="0.35">
      <c r="C5" t="s">
        <v>65</v>
      </c>
      <c r="D5" s="16">
        <f>SUM(P23:P32)/1000000</f>
        <v>25.641760000000001</v>
      </c>
      <c r="O5">
        <v>1980</v>
      </c>
      <c r="P5">
        <v>230414</v>
      </c>
    </row>
    <row r="6" spans="1:16" x14ac:dyDescent="0.35">
      <c r="C6" t="s">
        <v>66</v>
      </c>
      <c r="D6" s="16">
        <f>SUM(P33:P41)/1000000</f>
        <v>21.519745620999998</v>
      </c>
      <c r="E6" s="16">
        <f>D10</f>
        <v>0</v>
      </c>
      <c r="O6">
        <v>1981</v>
      </c>
      <c r="P6">
        <v>127118</v>
      </c>
    </row>
    <row r="7" spans="1:16" x14ac:dyDescent="0.35">
      <c r="O7">
        <v>1982</v>
      </c>
      <c r="P7">
        <v>198296</v>
      </c>
    </row>
    <row r="8" spans="1:16" x14ac:dyDescent="0.35">
      <c r="O8">
        <v>1983</v>
      </c>
      <c r="P8">
        <v>439455</v>
      </c>
    </row>
    <row r="9" spans="1:16" x14ac:dyDescent="0.35">
      <c r="O9">
        <v>1984</v>
      </c>
      <c r="P9">
        <v>254643</v>
      </c>
    </row>
    <row r="10" spans="1:16" x14ac:dyDescent="0.35">
      <c r="B10" t="s">
        <v>67</v>
      </c>
      <c r="C10">
        <v>2016</v>
      </c>
      <c r="D10" s="16"/>
      <c r="O10">
        <v>1985</v>
      </c>
      <c r="P10">
        <v>368239</v>
      </c>
    </row>
    <row r="11" spans="1:16" x14ac:dyDescent="0.35">
      <c r="O11">
        <v>1986</v>
      </c>
      <c r="P11">
        <v>126385</v>
      </c>
    </row>
    <row r="12" spans="1:16" x14ac:dyDescent="0.35">
      <c r="O12">
        <v>1987</v>
      </c>
      <c r="P12">
        <v>105432</v>
      </c>
    </row>
    <row r="13" spans="1:16" x14ac:dyDescent="0.35">
      <c r="O13">
        <v>1988</v>
      </c>
      <c r="P13">
        <v>51023</v>
      </c>
    </row>
    <row r="14" spans="1:16" x14ac:dyDescent="0.35">
      <c r="O14">
        <v>1989</v>
      </c>
      <c r="P14">
        <v>661658</v>
      </c>
    </row>
    <row r="15" spans="1:16" x14ac:dyDescent="0.35">
      <c r="O15">
        <v>1990</v>
      </c>
      <c r="P15">
        <v>167897</v>
      </c>
    </row>
    <row r="16" spans="1:16" x14ac:dyDescent="0.35">
      <c r="O16">
        <v>1991</v>
      </c>
      <c r="P16">
        <v>353682</v>
      </c>
    </row>
    <row r="17" spans="2:19" x14ac:dyDescent="0.35">
      <c r="O17">
        <v>1992</v>
      </c>
      <c r="P17">
        <v>710225</v>
      </c>
    </row>
    <row r="18" spans="2:19" x14ac:dyDescent="0.35">
      <c r="O18">
        <v>1993</v>
      </c>
      <c r="P18">
        <v>659059</v>
      </c>
    </row>
    <row r="19" spans="2:19" x14ac:dyDescent="0.35">
      <c r="O19">
        <v>1994</v>
      </c>
      <c r="P19">
        <v>411075</v>
      </c>
    </row>
    <row r="20" spans="2:19" x14ac:dyDescent="0.35">
      <c r="O20">
        <v>1995</v>
      </c>
      <c r="P20">
        <v>1295578</v>
      </c>
      <c r="S20" s="22">
        <v>452569.54700000002</v>
      </c>
    </row>
    <row r="21" spans="2:19" x14ac:dyDescent="0.35">
      <c r="O21">
        <v>1996</v>
      </c>
      <c r="P21">
        <v>828039</v>
      </c>
      <c r="S21" s="22">
        <v>2101507.4470000002</v>
      </c>
    </row>
    <row r="22" spans="2:19" x14ac:dyDescent="0.35">
      <c r="O22">
        <v>1997</v>
      </c>
      <c r="P22">
        <v>519537</v>
      </c>
      <c r="S22" s="22">
        <v>294575.37900000002</v>
      </c>
    </row>
    <row r="23" spans="2:19" x14ac:dyDescent="0.35">
      <c r="B23" t="s">
        <v>67</v>
      </c>
      <c r="C23" t="s">
        <v>68</v>
      </c>
      <c r="O23">
        <v>1998</v>
      </c>
      <c r="P23">
        <v>886352</v>
      </c>
      <c r="S23" s="22">
        <v>276084.24800000002</v>
      </c>
    </row>
    <row r="24" spans="2:19" x14ac:dyDescent="0.35">
      <c r="O24">
        <v>1999</v>
      </c>
      <c r="P24">
        <v>754955</v>
      </c>
    </row>
    <row r="25" spans="2:19" x14ac:dyDescent="0.35">
      <c r="O25">
        <v>2000</v>
      </c>
      <c r="P25">
        <v>251721</v>
      </c>
    </row>
    <row r="26" spans="2:19" x14ac:dyDescent="0.35">
      <c r="O26">
        <v>2001</v>
      </c>
      <c r="P26">
        <v>1276957</v>
      </c>
    </row>
    <row r="27" spans="2:19" x14ac:dyDescent="0.35">
      <c r="O27">
        <v>2002</v>
      </c>
      <c r="P27">
        <v>433649</v>
      </c>
    </row>
    <row r="28" spans="2:19" x14ac:dyDescent="0.35">
      <c r="O28">
        <v>2003</v>
      </c>
      <c r="P28">
        <v>780776</v>
      </c>
    </row>
    <row r="29" spans="2:19" x14ac:dyDescent="0.35">
      <c r="O29">
        <v>2004</v>
      </c>
      <c r="P29">
        <v>2232421</v>
      </c>
    </row>
    <row r="30" spans="2:19" x14ac:dyDescent="0.35">
      <c r="O30">
        <v>2005</v>
      </c>
      <c r="P30">
        <v>17770118</v>
      </c>
    </row>
    <row r="31" spans="2:19" x14ac:dyDescent="0.35">
      <c r="O31">
        <v>2006</v>
      </c>
      <c r="P31">
        <v>640797</v>
      </c>
    </row>
    <row r="32" spans="2:19" x14ac:dyDescent="0.35">
      <c r="O32">
        <v>2007</v>
      </c>
      <c r="P32">
        <v>614014</v>
      </c>
    </row>
    <row r="33" spans="15:16" x14ac:dyDescent="0.35">
      <c r="O33">
        <v>2008</v>
      </c>
      <c r="P33">
        <v>3487967</v>
      </c>
    </row>
    <row r="34" spans="15:16" x14ac:dyDescent="0.35">
      <c r="O34">
        <v>2009</v>
      </c>
      <c r="P34">
        <v>779898</v>
      </c>
    </row>
    <row r="35" spans="15:16" x14ac:dyDescent="0.35">
      <c r="O35">
        <v>2010</v>
      </c>
      <c r="P35">
        <v>773575</v>
      </c>
    </row>
    <row r="36" spans="15:16" x14ac:dyDescent="0.35">
      <c r="O36">
        <v>2011</v>
      </c>
      <c r="P36">
        <v>2427274</v>
      </c>
    </row>
    <row r="37" spans="15:16" x14ac:dyDescent="0.35">
      <c r="O37">
        <v>2012</v>
      </c>
      <c r="P37">
        <v>9266395</v>
      </c>
    </row>
    <row r="38" spans="15:16" x14ac:dyDescent="0.35">
      <c r="O38">
        <v>2013</v>
      </c>
      <c r="P38">
        <v>491415</v>
      </c>
    </row>
    <row r="39" spans="15:16" x14ac:dyDescent="0.35">
      <c r="O39">
        <v>2014</v>
      </c>
      <c r="P39">
        <v>376648</v>
      </c>
    </row>
    <row r="40" spans="15:16" x14ac:dyDescent="0.35">
      <c r="O40">
        <v>2015</v>
      </c>
      <c r="P40">
        <v>791837</v>
      </c>
    </row>
    <row r="41" spans="15:16" x14ac:dyDescent="0.35">
      <c r="O41">
        <v>2016</v>
      </c>
      <c r="P41">
        <f>SUM(S20:S23)</f>
        <v>3124736.6210000003</v>
      </c>
    </row>
  </sheetData>
  <pageMargins left="0.7" right="0.7" top="0.75" bottom="0.75" header="0.3" footer="0.3"/>
  <pageSetup orientation="portrait" copies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6b3294d-d0ac-402f-8738-58b01d6ec124">CCC@b3beb00f-a50b-4399-b97a-d9161a968919</_dlc_DocId>
    <TaxCatchAll xmlns="d6b3294d-d0ac-402f-8738-58b01d6ec124">
      <Value>81</Value>
      <Value>4</Value>
      <Value>338</Value>
      <Value>1</Value>
      <Value>2</Value>
    </TaxCatchAll>
    <_dlc_DocIdUrl xmlns="d6b3294d-d0ac-402f-8738-58b01d6ec124">
      <Url>https://shp.swissre.com/teams/erc/_layouts/15/DocIdRedir.aspx?ID=CCC%40b3beb00f-a50b-4399-b97a-d9161a968919</Url>
      <Description>CCC@b3beb00f-a50b-4399-b97a-d9161a968919</Description>
    </_dlc_DocIdUrl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sigma</TermName>
          <TermId xmlns="http://schemas.microsoft.com/office/infopath/2007/PartnerControls">f87bc7b1-a393-4557-9d86-d706cad10328</TermId>
        </TermInfo>
      </Terms>
    </pd051af8d29f4c0e91469d6c773230a6>
    <SRAMCalendarYear_0 xmlns="d6b3294d-d0ac-402f-8738-58b01d6ec124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2019</TermName>
          <TermId xmlns="http://schemas.microsoft.com/office/infopath/2007/PartnerControls">77e4b42f-a518-462d-b165-6307a2a2f637</TermId>
        </TermInfo>
      </Terms>
    </SRAMCalendarYear_0>
    <o1b2fc292e8c43df83a409118868d05a xmlns="48a815f4-3858-4620-8a98-10ba965b75d7">
      <Terms xmlns="http://schemas.microsoft.com/office/infopath/2007/PartnerControls"/>
    </o1b2fc292e8c43df83a409118868d05a>
    <Type_x0020_of_x0020_file xmlns="48a815f4-3858-4620-8a98-10ba965b75d7">Tables &amp; figures</Type_x0020_of_x0020_file>
    <Publication_x0020_date xmlns="48a815f4-3858-4620-8a98-10ba965b75d7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Number xmlns="48a815f4-3858-4620-8a98-10ba965b75d7">2</Number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sigma" ma:contentTypeID="0x010100C47877D1DBBD764D83A50F59CB29A69E003FAA29D1EB2EC14FB4A39D0F1B0A9EA1" ma:contentTypeVersion="15" ma:contentTypeDescription="Word document for sigma" ma:contentTypeScope="" ma:versionID="d2f5930b64cccb57085419b97405d40d">
  <xsd:schema xmlns:xsd="http://www.w3.org/2001/XMLSchema" xmlns:xs="http://www.w3.org/2001/XMLSchema" xmlns:p="http://schemas.microsoft.com/office/2006/metadata/properties" xmlns:ns2="d6b3294d-d0ac-402f-8738-58b01d6ec124" xmlns:ns3="48a815f4-3858-4620-8a98-10ba965b75d7" targetNamespace="http://schemas.microsoft.com/office/2006/metadata/properties" ma:root="true" ma:fieldsID="5c1225bb11fddf49c138292c065518d0" ns2:_="" ns3:_="">
    <xsd:import namespace="d6b3294d-d0ac-402f-8738-58b01d6ec124"/>
    <xsd:import namespace="48a815f4-3858-4620-8a98-10ba965b75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ype_x0020_of_x0020_file"/>
                <xsd:element ref="ns2:TaxCatchAll" minOccurs="0"/>
                <xsd:element ref="ns2:TaxCatchAllLabel" minOccurs="0"/>
                <xsd:element ref="ns3:l5252960f50744f1b6750a5cb24f1959" minOccurs="0"/>
                <xsd:element ref="ns3:Region" minOccurs="0"/>
                <xsd:element ref="ns3:o1b2fc292e8c43df83a409118868d05a" minOccurs="0"/>
                <xsd:element ref="ns3:pd051af8d29f4c0e91469d6c773230a6" minOccurs="0"/>
                <xsd:element ref="ns3:Publication_x0020_date" minOccurs="0"/>
                <xsd:element ref="ns2:SRAMCalendarYear_0" minOccurs="0"/>
                <xsd:element ref="ns3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2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RAMCalendarYear_0" ma:index="23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11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l5252960f50744f1b6750a5cb24f1959" ma:index="15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Region" ma:index="16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o1b2fc292e8c43df83a409118868d05a" ma:index="18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0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ublication_x0020_date" ma:index="22" nillable="true" ma:displayName="Publication date" ma:format="DateOnly" ma:internalName="Publication_x0020_date">
      <xsd:simpleType>
        <xsd:restriction base="dms:DateTime"/>
      </xsd:simpleType>
    </xsd:element>
    <xsd:element name="Number" ma:index="25" nillable="true" ma:displayName="Sigma Number" ma:decimals="0" ma:description="Sigma No" ma:internalName="Number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C855D4A4-BEFF-4131-9E12-BD873D7AFB26}">
  <ds:schemaRefs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documentManagement/types"/>
    <ds:schemaRef ds:uri="d6b3294d-d0ac-402f-8738-58b01d6ec124"/>
    <ds:schemaRef ds:uri="48a815f4-3858-4620-8a98-10ba965b75d7"/>
    <ds:schemaRef ds:uri="http://purl.org/dc/terms/"/>
    <ds:schemaRef ds:uri="http://purl.org/dc/elements/1.1/"/>
    <ds:schemaRef ds:uri="http://schemas.microsoft.com/office/2006/metadata/properti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F66D7DA-BF1D-40B4-B54F-0A21285E74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0874F42-82C8-480F-86A7-447E398C7F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b3294d-d0ac-402f-8738-58b01d6ec124"/>
    <ds:schemaRef ds:uri="48a815f4-3858-4620-8a98-10ba965b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1F3D5BF-FF2F-4F8C-A2CF-635F33D9A34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Fig14_Insured_Cata_Losses</vt:lpstr>
      <vt:lpstr>Figure 5</vt:lpstr>
      <vt:lpstr>Figure 5 (2)</vt:lpstr>
      <vt:lpstr>Figure 5 (3)</vt:lpstr>
      <vt:lpstr>Fig4_Insured vs Uninsured losse</vt:lpstr>
      <vt:lpstr>Fig 5</vt:lpstr>
      <vt:lpstr>Fig 6</vt:lpstr>
      <vt:lpstr>Fig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Lucia Bevere</dc:creator>
  <cp:lastModifiedBy>Lucia Zacikova</cp:lastModifiedBy>
  <cp:lastPrinted>2019-03-28T17:46:47Z</cp:lastPrinted>
  <dcterms:created xsi:type="dcterms:W3CDTF">1999-02-12T09:13:11Z</dcterms:created>
  <dcterms:modified xsi:type="dcterms:W3CDTF">2020-04-24T08:41:55Z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RGlobalContentCategoryRecord">
    <vt:lpwstr>1;#Not Assigned|318c67c1-b170-4dae-8074-50e96d194e3d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ContentTypeId">
    <vt:lpwstr>0x010100C47877D1DBBD764D83A50F59CB29A69E003FAA29D1EB2EC14FB4A39D0F1B0A9EA1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SRGlobalCountry">
    <vt:lpwstr>2;#Not Assigned|83fc62bf-0a64-4b05-ab69-4a8bf9950dcb</vt:lpwstr>
  </property>
  <property fmtid="{D5CDD505-2E9C-101B-9397-08002B2CF9AE}" pid="7" name="_dlc_DocIdItemGuid">
    <vt:lpwstr>b3beb00f-a50b-4399-b97a-d9161a968919</vt:lpwstr>
  </property>
  <property fmtid="{D5CDD505-2E9C-101B-9397-08002B2CF9AE}" pid="8" name="Number">
    <vt:r8>1</vt:r8>
  </property>
  <property fmtid="{D5CDD505-2E9C-101B-9397-08002B2CF9AE}" pid="9" name="_docset_NoMedatataSyncRequired">
    <vt:lpwstr>False</vt:lpwstr>
  </property>
  <property fmtid="{D5CDD505-2E9C-101B-9397-08002B2CF9AE}" pid="10" name="SRAMCalendarYear">
    <vt:lpwstr>338;#2019|77e4b42f-a518-462d-b165-6307a2a2f637</vt:lpwstr>
  </property>
  <property fmtid="{D5CDD505-2E9C-101B-9397-08002B2CF9AE}" pid="11" name="Project_n">
    <vt:lpwstr>81;#sigma|f87bc7b1-a393-4557-9d86-d706cad10328</vt:lpwstr>
  </property>
  <property fmtid="{D5CDD505-2E9C-101B-9397-08002B2CF9AE}" pid="12" name="ER&amp;C topic">
    <vt:lpwstr/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{A44787D4-0540-4523-9961-78E4036D8C6D}">
    <vt:lpwstr>{5445CB64-FFCD-4088-B836-CB3F39D9357D}</vt:lpwstr>
  </property>
  <property fmtid="{D5CDD505-2E9C-101B-9397-08002B2CF9AE}" pid="16" name="SRGlobalInformationClassification_0">
    <vt:lpwstr>Confidential|7807a50b-0a22-46d2-870e-934dc4cb1339</vt:lpwstr>
  </property>
  <property fmtid="{D5CDD505-2E9C-101B-9397-08002B2CF9AE}" pid="17" name="SRGlobalInformationClassification">
    <vt:lpwstr>4;#Confidential|7807a50b-0a22-46d2-870e-934dc4cb1339</vt:lpwstr>
  </property>
  <property fmtid="{D5CDD505-2E9C-101B-9397-08002B2CF9AE}" pid="18" name="ourspace group">
    <vt:lpwstr>, </vt:lpwstr>
  </property>
  <property fmtid="{D5CDD505-2E9C-101B-9397-08002B2CF9AE}" pid="19" name="mea738865d814c51bd3fda5be74c2494">
    <vt:lpwstr/>
  </property>
  <property fmtid="{D5CDD505-2E9C-101B-9397-08002B2CF9AE}" pid="20" name="SRAMProjectTopic_0">
    <vt:lpwstr/>
  </property>
  <property fmtid="{D5CDD505-2E9C-101B-9397-08002B2CF9AE}" pid="21" name="SRAMProjectPhase">
    <vt:lpwstr/>
  </property>
  <property fmtid="{D5CDD505-2E9C-101B-9397-08002B2CF9AE}" pid="22" name="o1f5dcf819894c5982d39d32447d60b6">
    <vt:lpwstr/>
  </property>
  <property fmtid="{D5CDD505-2E9C-101B-9397-08002B2CF9AE}" pid="23" name="SRAMProjectTopic">
    <vt:lpwstr/>
  </property>
  <property fmtid="{D5CDD505-2E9C-101B-9397-08002B2CF9AE}" pid="24" name="Admin file type">
    <vt:lpwstr/>
  </property>
  <property fmtid="{D5CDD505-2E9C-101B-9397-08002B2CF9AE}" pid="25" name="ib203725032c47dd87d0f6f3b0c17732">
    <vt:lpwstr/>
  </property>
  <property fmtid="{D5CDD505-2E9C-101B-9397-08002B2CF9AE}" pid="26" name="SRAMDocumentType">
    <vt:lpwstr/>
  </property>
  <property fmtid="{D5CDD505-2E9C-101B-9397-08002B2CF9AE}" pid="27" name="SRAMDocumentType_0">
    <vt:lpwstr/>
  </property>
  <property fmtid="{D5CDD505-2E9C-101B-9397-08002B2CF9AE}" pid="28" name="SCMYear">
    <vt:lpwstr/>
  </property>
  <property fmtid="{D5CDD505-2E9C-101B-9397-08002B2CF9AE}" pid="29" name="SRAMProjectPhase_0">
    <vt:lpwstr/>
  </property>
  <property fmtid="{D5CDD505-2E9C-101B-9397-08002B2CF9AE}" pid="30" name="MSIP_Label_90c2fedb-0da6-4717-8531-d16a1b9930f4_Enabled">
    <vt:lpwstr>True</vt:lpwstr>
  </property>
  <property fmtid="{D5CDD505-2E9C-101B-9397-08002B2CF9AE}" pid="31" name="MSIP_Label_90c2fedb-0da6-4717-8531-d16a1b9930f4_SiteId">
    <vt:lpwstr>45597f60-6e37-4be7-acfb-4c9e23b261ea</vt:lpwstr>
  </property>
  <property fmtid="{D5CDD505-2E9C-101B-9397-08002B2CF9AE}" pid="32" name="MSIP_Label_90c2fedb-0da6-4717-8531-d16a1b9930f4_Owner">
    <vt:lpwstr>Lucia_Bevere@swissre.com</vt:lpwstr>
  </property>
  <property fmtid="{D5CDD505-2E9C-101B-9397-08002B2CF9AE}" pid="33" name="MSIP_Label_90c2fedb-0da6-4717-8531-d16a1b9930f4_SetDate">
    <vt:lpwstr>2020-02-03T18:25:44.5017317Z</vt:lpwstr>
  </property>
  <property fmtid="{D5CDD505-2E9C-101B-9397-08002B2CF9AE}" pid="34" name="MSIP_Label_90c2fedb-0da6-4717-8531-d16a1b9930f4_Name">
    <vt:lpwstr>Internal</vt:lpwstr>
  </property>
  <property fmtid="{D5CDD505-2E9C-101B-9397-08002B2CF9AE}" pid="35" name="MSIP_Label_90c2fedb-0da6-4717-8531-d16a1b9930f4_Application">
    <vt:lpwstr>Microsoft Azure Information Protection</vt:lpwstr>
  </property>
  <property fmtid="{D5CDD505-2E9C-101B-9397-08002B2CF9AE}" pid="36" name="MSIP_Label_90c2fedb-0da6-4717-8531-d16a1b9930f4_Extended_MSFT_Method">
    <vt:lpwstr>Automatic</vt:lpwstr>
  </property>
  <property fmtid="{D5CDD505-2E9C-101B-9397-08002B2CF9AE}" pid="37" name="Sensitivity">
    <vt:lpwstr>Internal</vt:lpwstr>
  </property>
</Properties>
</file>