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6MWDS\Downloads\sigma\figures\"/>
    </mc:Choice>
  </mc:AlternateContent>
  <xr:revisionPtr revIDLastSave="0" documentId="13_ncr:1_{1061F31D-42A0-4086-9B7B-B7DE9EA32267}" xr6:coauthVersionLast="36" xr6:coauthVersionMax="36" xr10:uidLastSave="{00000000-0000-0000-0000-000000000000}"/>
  <bookViews>
    <workbookView xWindow="-111" yWindow="-111" windowWidth="19431" windowHeight="10431" tabRatio="606" firstSheet="1" activeTab="1" xr2:uid="{00000000-000D-0000-FFFF-FFFF00000000}"/>
  </bookViews>
  <sheets>
    <sheet name="FAME Persistence2" sheetId="97" state="veryHidden" r:id="rId1"/>
    <sheet name="Fig13_Number_of_victims" sheetId="7" r:id="rId2"/>
    <sheet name="Figure 5" sheetId="54" state="hidden" r:id="rId3"/>
    <sheet name="Figure 5 (2)" sheetId="76" state="hidden" r:id="rId4"/>
    <sheet name="Figure 5 (3)" sheetId="77" state="hidden" r:id="rId5"/>
    <sheet name="Fig4_Insured vs Uninsured losse" sheetId="16" state="hidden" r:id="rId6"/>
    <sheet name="Fig 5" sheetId="30" state="hidden" r:id="rId7"/>
    <sheet name="Fig 6" sheetId="28" state="hidden" r:id="rId8"/>
    <sheet name="Fig 7" sheetId="29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ym1">[1]settings!$B$15</definedName>
    <definedName name="countrytag">[2]data!$N$2:$O$84</definedName>
    <definedName name="_xlnm.Print_Area" localSheetId="1">Fig13_Number_of_victims!$A$1:$D$1</definedName>
    <definedName name="taglist">'[3]List of tags'!$A:$B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E6" i="29" l="1"/>
  <c r="P41" i="29" l="1"/>
  <c r="D6" i="29" s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<sst xmlns="http://schemas.openxmlformats.org/spreadsheetml/2006/main" count="191" uniqueCount="76">
  <si>
    <t>Grand Total</t>
  </si>
  <si>
    <t>Natural catastrophes</t>
  </si>
  <si>
    <t>Man-made disasters</t>
  </si>
  <si>
    <t>Earthquake/tsunami</t>
  </si>
  <si>
    <t>Weather-related catastrophes</t>
  </si>
  <si>
    <t>Insured losses</t>
  </si>
  <si>
    <t>Uninsured losses</t>
  </si>
  <si>
    <t>US</t>
  </si>
  <si>
    <t>North America</t>
  </si>
  <si>
    <t>Europe</t>
  </si>
  <si>
    <t>Africa</t>
  </si>
  <si>
    <t>Asia</t>
  </si>
  <si>
    <t>Oceania/Australia</t>
  </si>
  <si>
    <t>World</t>
  </si>
  <si>
    <t>Country</t>
  </si>
  <si>
    <t>Figure 6</t>
  </si>
  <si>
    <t>Figure 7</t>
  </si>
  <si>
    <t>Note: scale is logarithmic - the number of victims increases tenfold per band.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</si>
  <si>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</si>
  <si>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</si>
  <si>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</si>
  <si>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</si>
  <si>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Figure 2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</si>
  <si>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</si>
  <si>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</si>
  <si>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</si>
  <si>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</si>
  <si>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</si>
  <si>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</si>
  <si>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</si>
  <si>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</si>
  <si>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</si>
  <si>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</si>
  <si>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</si>
  <si>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</si>
  <si>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</si>
  <si>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</si>
  <si>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</si>
  <si>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</si>
  <si>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</si>
  <si>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</si>
  <si>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</si>
  <si>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</si>
  <si>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</si>
  <si>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</si>
  <si>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</si>
  <si>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</si>
  <si>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</si>
  <si>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</si>
  <si>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</si>
  <si>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</si>
  <si>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</si>
  <si>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</si>
  <si>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</si>
  <si>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</si>
  <si>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</si>
  <si>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</si>
  <si>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</si>
  <si>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</si>
  <si>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</si>
  <si>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</si>
  <si>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</si>
  <si>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</si>
  <si>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</si>
  <si>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</si>
  <si>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</si>
  <si>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</si>
  <si>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</si>
  <si>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</si>
  <si>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</si>
  <si>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</si>
  <si>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</si>
  <si>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</si>
  <si>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</si>
  <si>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</si>
  <si>
    <t>Number of victims, 1970-2019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</si>
</sst>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 * #,##0.00_ ;_ * \-#,##0.00_ ;_ * &quot;-&quot;??_ ;_ @_ "/>
    <numFmt numFmtId="165" formatCode="_(* #,##0.00_);_(* \(#,##0.00\);_(* &quot;-&quot;??_);_(@_)"/>
    <numFmt numFmtId="167" formatCode="0.0"/>
  </numFmts>
  <fonts count="26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4"/>
      <color rgb="FFFF0000"/>
      <name val="Univers"/>
      <family val="2"/>
    </font>
    <font>
      <sz val="14"/>
      <color indexed="8"/>
      <name val="Univers"/>
      <family val="2"/>
    </font>
    <font>
      <b/>
      <sz val="10"/>
      <color indexed="8"/>
      <name val="MS Sans Serif"/>
    </font>
    <font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6" fillId="0" borderId="0"/>
    <xf numFmtId="0" fontId="23" fillId="0" borderId="0"/>
    <xf numFmtId="9" fontId="23" fillId="0" borderId="0" applyFont="0" applyFill="0" applyBorder="0" applyAlignment="0" applyProtection="0"/>
    <xf numFmtId="0" fontId="24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/>
    <xf numFmtId="0" fontId="2" fillId="0" borderId="0"/>
    <xf numFmtId="0" fontId="25" fillId="0" borderId="0"/>
    <xf numFmtId="9" fontId="25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0" fontId="9" fillId="0" borderId="0" xfId="0" applyFont="1" applyAlignment="1">
      <alignment horizontal="left" readingOrder="1"/>
    </xf>
    <xf numFmtId="3" fontId="0" fillId="0" borderId="0" xfId="0" applyNumberFormat="1"/>
    <xf numFmtId="0" fontId="0" fillId="0" borderId="0" xfId="0" applyNumberFormat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left"/>
    </xf>
    <xf numFmtId="3" fontId="11" fillId="0" borderId="0" xfId="0" applyNumberFormat="1" applyFont="1"/>
    <xf numFmtId="3" fontId="10" fillId="0" borderId="0" xfId="0" applyNumberFormat="1" applyFont="1"/>
    <xf numFmtId="0" fontId="13" fillId="0" borderId="0" xfId="0" applyFont="1" applyAlignment="1">
      <alignment horizontal="left" vertical="center" wrapText="1"/>
    </xf>
    <xf numFmtId="0" fontId="14" fillId="0" borderId="0" xfId="0" applyFont="1"/>
    <xf numFmtId="0" fontId="15" fillId="0" borderId="0" xfId="0" applyFont="1" applyAlignment="1">
      <alignment horizontal="left" vertical="center" indent="15"/>
    </xf>
    <xf numFmtId="0" fontId="16" fillId="0" borderId="0" xfId="0" applyFont="1"/>
    <xf numFmtId="0" fontId="17" fillId="0" borderId="0" xfId="0" applyFont="1" applyAlignment="1">
      <alignment horizontal="left" vertical="center" indent="15"/>
    </xf>
    <xf numFmtId="1" fontId="0" fillId="0" borderId="0" xfId="0" applyNumberFormat="1"/>
    <xf numFmtId="3" fontId="18" fillId="0" borderId="0" xfId="0" applyNumberFormat="1" applyFont="1"/>
    <xf numFmtId="3" fontId="19" fillId="0" borderId="0" xfId="0" applyNumberFormat="1" applyFont="1"/>
    <xf numFmtId="0" fontId="20" fillId="0" borderId="0" xfId="0" applyFont="1"/>
    <xf numFmtId="0" fontId="12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7" fontId="0" fillId="2" borderId="0" xfId="0" applyNumberFormat="1" applyFill="1"/>
    <xf numFmtId="0" fontId="22" fillId="0" borderId="0" xfId="0" applyFont="1"/>
    <xf numFmtId="0" fontId="16" fillId="0" borderId="0" xfId="0" applyFont="1" applyAlignment="1">
      <alignment horizontal="left" vertical="center" indent="15"/>
    </xf>
    <xf numFmtId="0" fontId="7" fillId="2" borderId="0" xfId="0" applyFont="1" applyFill="1"/>
    <xf numFmtId="0" fontId="0" fillId="0" borderId="0" xfId="0" quotePrefix="1"/>
    <xf numFmtId="19" fontId="0" fillId="0" borderId="0" xfId="0" applyNumberFormat="1"/>
    <xf numFmtId="3" fontId="7" fillId="0" borderId="0" xfId="0" applyNumberFormat="1" applyFont="1" applyBorder="1"/>
    <xf numFmtId="3" fontId="7" fillId="3" borderId="0" xfId="0" applyNumberFormat="1" applyFont="1" applyFill="1" applyBorder="1"/>
    <xf numFmtId="0" fontId="7" fillId="3" borderId="0" xfId="0" applyFont="1" applyFill="1" applyBorder="1"/>
  </cellXfs>
  <cellStyles count="17">
    <cellStyle name="Comma 2" xfId="7" xr:uid="{00000000-0005-0000-0000-000000000000}"/>
    <cellStyle name="Comma 3" xfId="10" xr:uid="{00000000-0005-0000-0000-000001000000}"/>
    <cellStyle name="Normal" xfId="0" builtinId="0"/>
    <cellStyle name="Normal 10" xfId="16" xr:uid="{BA07D0F8-803E-41B8-B529-266FF53F10DA}"/>
    <cellStyle name="Normal 2" xfId="1" xr:uid="{00000000-0005-0000-0000-000003000000}"/>
    <cellStyle name="Normal 2 2" xfId="12" xr:uid="{4A19CB77-3253-4439-AAB2-FE96371C98E7}"/>
    <cellStyle name="Normal 3" xfId="2" xr:uid="{00000000-0005-0000-0000-000004000000}"/>
    <cellStyle name="Normal 4" xfId="4" xr:uid="{00000000-0005-0000-0000-000005000000}"/>
    <cellStyle name="Normal 5" xfId="5" xr:uid="{00000000-0005-0000-0000-000006000000}"/>
    <cellStyle name="Normal 6" xfId="6" xr:uid="{00000000-0005-0000-0000-000007000000}"/>
    <cellStyle name="Normal 7" xfId="9" xr:uid="{00000000-0005-0000-0000-000008000000}"/>
    <cellStyle name="Normal 8" xfId="13" xr:uid="{23D3502F-A0BC-4A00-97B0-235727F3575F}"/>
    <cellStyle name="Normal 9" xfId="14" xr:uid="{DA3674BB-0B69-4330-B4F7-0361C781A8E5}"/>
    <cellStyle name="Percent 2" xfId="3" xr:uid="{00000000-0005-0000-0000-00000A000000}"/>
    <cellStyle name="Percent 3" xfId="8" xr:uid="{00000000-0005-0000-0000-00000B000000}"/>
    <cellStyle name="Percent 4" xfId="11" xr:uid="{00000000-0005-0000-0000-00000C000000}"/>
    <cellStyle name="Percent 5" xfId="15" xr:uid="{4D55F64C-A3A3-4EAB-8D87-E769E2D417E2}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 xr9:uid="{00000000-0011-0000-FFFF-FFFF00000000}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 xr9:uid="{00000000-0011-0000-FFFF-FFFF01000000}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 xr9:uid="{00000000-0011-0000-FFFF-FFFF02000000}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42416813238419"/>
          <c:y val="2.540049381470583E-2"/>
          <c:w val="0.83128301596919174"/>
          <c:h val="0.85090714022699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Fig13_Number_of_victims!$B$5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A1B1AD"/>
            </a:solidFill>
            <a:ln w="25400">
              <a:noFill/>
              <a:prstDash val="solid"/>
            </a:ln>
          </c:spPr>
          <c:invertIfNegative val="0"/>
          <c:dLbls>
            <c:dLbl>
              <c:idx val="48"/>
              <c:layout>
                <c:manualLayout>
                  <c:x val="2.4370545057333177E-2"/>
                  <c:y val="4.211691969669302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3071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24-40AF-8813-C19365B1684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Fig13_Number_of_victims!$A$6:$A$55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Fig13_Number_of_victims!$B$6:$B$55</c:f>
              <c:numCache>
                <c:formatCode>#,##0</c:formatCode>
                <c:ptCount val="50"/>
                <c:pt idx="0">
                  <c:v>2960</c:v>
                </c:pt>
                <c:pt idx="1">
                  <c:v>2597</c:v>
                </c:pt>
                <c:pt idx="2">
                  <c:v>4705</c:v>
                </c:pt>
                <c:pt idx="3">
                  <c:v>3966</c:v>
                </c:pt>
                <c:pt idx="4">
                  <c:v>4310</c:v>
                </c:pt>
                <c:pt idx="5">
                  <c:v>2952</c:v>
                </c:pt>
                <c:pt idx="6">
                  <c:v>3428</c:v>
                </c:pt>
                <c:pt idx="7">
                  <c:v>3736</c:v>
                </c:pt>
                <c:pt idx="8">
                  <c:v>3262</c:v>
                </c:pt>
                <c:pt idx="9">
                  <c:v>4031</c:v>
                </c:pt>
                <c:pt idx="10">
                  <c:v>5095</c:v>
                </c:pt>
                <c:pt idx="11">
                  <c:v>6130</c:v>
                </c:pt>
                <c:pt idx="12">
                  <c:v>3143</c:v>
                </c:pt>
                <c:pt idx="13">
                  <c:v>3896</c:v>
                </c:pt>
                <c:pt idx="14">
                  <c:v>9632</c:v>
                </c:pt>
                <c:pt idx="15">
                  <c:v>4773</c:v>
                </c:pt>
                <c:pt idx="16">
                  <c:v>4367</c:v>
                </c:pt>
                <c:pt idx="17">
                  <c:v>8783</c:v>
                </c:pt>
                <c:pt idx="18">
                  <c:v>5777</c:v>
                </c:pt>
                <c:pt idx="19">
                  <c:v>6125</c:v>
                </c:pt>
                <c:pt idx="20">
                  <c:v>6383</c:v>
                </c:pt>
                <c:pt idx="21">
                  <c:v>5754</c:v>
                </c:pt>
                <c:pt idx="22">
                  <c:v>6191</c:v>
                </c:pt>
                <c:pt idx="23">
                  <c:v>8235</c:v>
                </c:pt>
                <c:pt idx="24">
                  <c:v>7406</c:v>
                </c:pt>
                <c:pt idx="25">
                  <c:v>6856</c:v>
                </c:pt>
                <c:pt idx="26">
                  <c:v>7391</c:v>
                </c:pt>
                <c:pt idx="27">
                  <c:v>6061</c:v>
                </c:pt>
                <c:pt idx="28">
                  <c:v>8071</c:v>
                </c:pt>
                <c:pt idx="29">
                  <c:v>5583</c:v>
                </c:pt>
                <c:pt idx="30">
                  <c:v>7002</c:v>
                </c:pt>
                <c:pt idx="31">
                  <c:v>7977</c:v>
                </c:pt>
                <c:pt idx="32">
                  <c:v>10644</c:v>
                </c:pt>
                <c:pt idx="33">
                  <c:v>6405</c:v>
                </c:pt>
                <c:pt idx="34">
                  <c:v>7336</c:v>
                </c:pt>
                <c:pt idx="35">
                  <c:v>8987</c:v>
                </c:pt>
                <c:pt idx="36">
                  <c:v>8781</c:v>
                </c:pt>
                <c:pt idx="37">
                  <c:v>6953</c:v>
                </c:pt>
                <c:pt idx="38">
                  <c:v>5727</c:v>
                </c:pt>
                <c:pt idx="39">
                  <c:v>6031</c:v>
                </c:pt>
                <c:pt idx="40">
                  <c:v>6503</c:v>
                </c:pt>
                <c:pt idx="41">
                  <c:v>5791</c:v>
                </c:pt>
                <c:pt idx="42">
                  <c:v>5057</c:v>
                </c:pt>
                <c:pt idx="43">
                  <c:v>5708</c:v>
                </c:pt>
                <c:pt idx="44">
                  <c:v>5896</c:v>
                </c:pt>
                <c:pt idx="45">
                  <c:v>6997</c:v>
                </c:pt>
                <c:pt idx="46">
                  <c:v>4002</c:v>
                </c:pt>
                <c:pt idx="47">
                  <c:v>2955</c:v>
                </c:pt>
                <c:pt idx="48">
                  <c:v>3648</c:v>
                </c:pt>
                <c:pt idx="49">
                  <c:v>3071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24-40AF-8813-C19365B16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1801032"/>
        <c:axId val="1011801424"/>
      </c:barChart>
      <c:lineChart>
        <c:grouping val="standard"/>
        <c:varyColors val="0"/>
        <c:ser>
          <c:idx val="1"/>
          <c:order val="1"/>
          <c:tx>
            <c:strRef>
              <c:f>Fig13_Number_of_victims!$C$5</c:f>
              <c:strCache>
                <c:ptCount val="1"/>
                <c:pt idx="0">
                  <c:v>Natural catastrophes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dLbls>
            <c:dLbl>
              <c:idx val="48"/>
              <c:layout>
                <c:manualLayout>
                  <c:x val="-1.1394772682859811E-16"/>
                  <c:y val="-2.573036502169598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/>
                    </a:pPr>
                    <a:r>
                      <a:rPr lang="en-US"/>
                      <a:t>8426</a:t>
                    </a:r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24-40AF-8813-C19365B1684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Fig13_Number_of_victims!$A$6:$A$55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Fig13_Number_of_victims!$C$6:$C$55</c:f>
              <c:numCache>
                <c:formatCode>#,##0</c:formatCode>
                <c:ptCount val="50"/>
                <c:pt idx="0">
                  <c:v>382618</c:v>
                </c:pt>
                <c:pt idx="1">
                  <c:v>16250</c:v>
                </c:pt>
                <c:pt idx="2">
                  <c:v>18019</c:v>
                </c:pt>
                <c:pt idx="3">
                  <c:v>5093</c:v>
                </c:pt>
                <c:pt idx="4">
                  <c:v>32177</c:v>
                </c:pt>
                <c:pt idx="5">
                  <c:v>6787</c:v>
                </c:pt>
                <c:pt idx="6">
                  <c:v>305517</c:v>
                </c:pt>
                <c:pt idx="7">
                  <c:v>20344</c:v>
                </c:pt>
                <c:pt idx="8">
                  <c:v>36734</c:v>
                </c:pt>
                <c:pt idx="9">
                  <c:v>5867</c:v>
                </c:pt>
                <c:pt idx="10">
                  <c:v>13331</c:v>
                </c:pt>
                <c:pt idx="11">
                  <c:v>17483</c:v>
                </c:pt>
                <c:pt idx="12">
                  <c:v>12314</c:v>
                </c:pt>
                <c:pt idx="13">
                  <c:v>9569</c:v>
                </c:pt>
                <c:pt idx="14">
                  <c:v>7407</c:v>
                </c:pt>
                <c:pt idx="15">
                  <c:v>48299</c:v>
                </c:pt>
                <c:pt idx="16">
                  <c:v>7030</c:v>
                </c:pt>
                <c:pt idx="17">
                  <c:v>14329</c:v>
                </c:pt>
                <c:pt idx="18">
                  <c:v>40832</c:v>
                </c:pt>
                <c:pt idx="19">
                  <c:v>8196</c:v>
                </c:pt>
                <c:pt idx="20">
                  <c:v>51386</c:v>
                </c:pt>
                <c:pt idx="21">
                  <c:v>155077</c:v>
                </c:pt>
                <c:pt idx="22">
                  <c:v>11348</c:v>
                </c:pt>
                <c:pt idx="23">
                  <c:v>21131</c:v>
                </c:pt>
                <c:pt idx="24">
                  <c:v>10420</c:v>
                </c:pt>
                <c:pt idx="25">
                  <c:v>20324</c:v>
                </c:pt>
                <c:pt idx="26">
                  <c:v>13885</c:v>
                </c:pt>
                <c:pt idx="27">
                  <c:v>17262</c:v>
                </c:pt>
                <c:pt idx="28">
                  <c:v>37345</c:v>
                </c:pt>
                <c:pt idx="29">
                  <c:v>57263</c:v>
                </c:pt>
                <c:pt idx="30">
                  <c:v>7948</c:v>
                </c:pt>
                <c:pt idx="31">
                  <c:v>27632</c:v>
                </c:pt>
                <c:pt idx="32">
                  <c:v>11667</c:v>
                </c:pt>
                <c:pt idx="33">
                  <c:v>72489</c:v>
                </c:pt>
                <c:pt idx="34">
                  <c:v>235183</c:v>
                </c:pt>
                <c:pt idx="35">
                  <c:v>92576</c:v>
                </c:pt>
                <c:pt idx="36">
                  <c:v>23751</c:v>
                </c:pt>
                <c:pt idx="37">
                  <c:v>15246</c:v>
                </c:pt>
                <c:pt idx="38">
                  <c:v>234885</c:v>
                </c:pt>
                <c:pt idx="39">
                  <c:v>8917</c:v>
                </c:pt>
                <c:pt idx="40">
                  <c:v>297551</c:v>
                </c:pt>
                <c:pt idx="41">
                  <c:v>28281</c:v>
                </c:pt>
                <c:pt idx="42">
                  <c:v>8950</c:v>
                </c:pt>
                <c:pt idx="43">
                  <c:v>21355</c:v>
                </c:pt>
                <c:pt idx="44">
                  <c:v>7018</c:v>
                </c:pt>
                <c:pt idx="45">
                  <c:v>19546</c:v>
                </c:pt>
                <c:pt idx="46">
                  <c:v>6839</c:v>
                </c:pt>
                <c:pt idx="47">
                  <c:v>8519</c:v>
                </c:pt>
                <c:pt idx="48">
                  <c:v>9894</c:v>
                </c:pt>
                <c:pt idx="49">
                  <c:v>8426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24-40AF-8813-C19365B16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1032"/>
        <c:axId val="1011801424"/>
      </c:lineChart>
      <c:catAx>
        <c:axId val="1011801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1011801424"/>
        <c:crosses val="autoZero"/>
        <c:auto val="1"/>
        <c:lblAlgn val="ctr"/>
        <c:lblOffset val="100"/>
        <c:tickLblSkip val="5"/>
        <c:noMultiLvlLbl val="0"/>
      </c:catAx>
      <c:valAx>
        <c:axId val="1011801424"/>
        <c:scaling>
          <c:logBase val="10"/>
          <c:orientation val="minMax"/>
          <c:max val="10000000"/>
          <c:min val="10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crossAx val="101180103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sk-SK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3968"/>
        <c:axId val="1011814360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11-4BF0-BEAA-51E5309E80D4}"/>
            </c:ext>
          </c:extLst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3968"/>
        <c:axId val="1011814360"/>
      </c:lineChart>
      <c:catAx>
        <c:axId val="10118139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14360"/>
        <c:crosses val="autoZero"/>
        <c:auto val="1"/>
        <c:lblAlgn val="ctr"/>
        <c:lblOffset val="100"/>
        <c:noMultiLvlLbl val="0"/>
      </c:catAx>
      <c:valAx>
        <c:axId val="101181436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139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2-48B2-ACC2-A776E019B775}"/>
            </c:ext>
          </c:extLst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E2-48B2-ACC2-A776E019B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5144"/>
        <c:axId val="1011815536"/>
      </c:barChart>
      <c:catAx>
        <c:axId val="101181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536"/>
        <c:crosses val="autoZero"/>
        <c:auto val="1"/>
        <c:lblAlgn val="ctr"/>
        <c:lblOffset val="100"/>
        <c:noMultiLvlLbl val="0"/>
      </c:catAx>
      <c:valAx>
        <c:axId val="101181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AA-47AD-9B6D-15F55E95AAA4}"/>
            </c:ext>
          </c:extLst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AA-47AD-9B6D-15F55E95A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6320"/>
        <c:axId val="1011816712"/>
      </c:barChart>
      <c:catAx>
        <c:axId val="10118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712"/>
        <c:crosses val="autoZero"/>
        <c:auto val="1"/>
        <c:lblAlgn val="ctr"/>
        <c:lblOffset val="100"/>
        <c:noMultiLvlLbl val="0"/>
      </c:catAx>
      <c:valAx>
        <c:axId val="101181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F-4A36-B057-8C38D37E6C8E}"/>
            </c:ext>
          </c:extLst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F-4A36-B057-8C38D37E6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7496"/>
        <c:axId val="1011817888"/>
      </c:barChart>
      <c:catAx>
        <c:axId val="1011817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888"/>
        <c:crosses val="autoZero"/>
        <c:auto val="1"/>
        <c:lblAlgn val="ctr"/>
        <c:lblOffset val="100"/>
        <c:noMultiLvlLbl val="0"/>
      </c:catAx>
      <c:valAx>
        <c:axId val="101181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D-4F61-9A77-3B63DB05DBC4}"/>
            </c:ext>
          </c:extLst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ED-4F61-9A77-3B63DB05D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8672"/>
        <c:axId val="1011819064"/>
      </c:barChart>
      <c:catAx>
        <c:axId val="101181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064"/>
        <c:crosses val="autoZero"/>
        <c:auto val="1"/>
        <c:lblAlgn val="ctr"/>
        <c:lblOffset val="100"/>
        <c:noMultiLvlLbl val="0"/>
      </c:catAx>
      <c:valAx>
        <c:axId val="101181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9-4BCA-8DDC-670251D8CACE}"/>
            </c:ext>
          </c:extLst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9-4BCA-8DDC-670251D8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9848"/>
        <c:axId val="1011820240"/>
      </c:barChart>
      <c:catAx>
        <c:axId val="101181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0240"/>
        <c:crosses val="autoZero"/>
        <c:auto val="1"/>
        <c:lblAlgn val="ctr"/>
        <c:lblOffset val="100"/>
        <c:noMultiLvlLbl val="0"/>
      </c:catAx>
      <c:valAx>
        <c:axId val="101182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3-474D-9380-CDD28060114E}"/>
            </c:ext>
          </c:extLst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1024"/>
        <c:axId val="1011821416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1024"/>
        <c:axId val="1011821416"/>
      </c:lineChart>
      <c:catAx>
        <c:axId val="101182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416"/>
        <c:crosses val="autoZero"/>
        <c:auto val="1"/>
        <c:lblAlgn val="ctr"/>
        <c:lblOffset val="100"/>
        <c:noMultiLvlLbl val="0"/>
      </c:catAx>
      <c:valAx>
        <c:axId val="101182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F0-4355-9C25-A6B2396F3217}"/>
            </c:ext>
          </c:extLst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2200"/>
        <c:axId val="1011822592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2200"/>
        <c:axId val="1011822592"/>
      </c:lineChart>
      <c:catAx>
        <c:axId val="1011822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592"/>
        <c:crosses val="autoZero"/>
        <c:auto val="1"/>
        <c:lblAlgn val="ctr"/>
        <c:lblOffset val="100"/>
        <c:noMultiLvlLbl val="0"/>
      </c:catAx>
      <c:valAx>
        <c:axId val="10118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3-47A8-93E0-91AB225FD72E}"/>
            </c:ext>
          </c:extLst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3376"/>
        <c:axId val="1011823768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3376"/>
        <c:axId val="1011823768"/>
      </c:lineChart>
      <c:catAx>
        <c:axId val="10118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768"/>
        <c:crosses val="autoZero"/>
        <c:auto val="1"/>
        <c:lblAlgn val="ctr"/>
        <c:lblOffset val="100"/>
        <c:noMultiLvlLbl val="0"/>
      </c:catAx>
      <c:valAx>
        <c:axId val="101182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7-49DF-84A4-A72E01129D56}"/>
            </c:ext>
          </c:extLst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4552"/>
        <c:axId val="1011824944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4552"/>
        <c:axId val="1011824944"/>
      </c:lineChart>
      <c:catAx>
        <c:axId val="101182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944"/>
        <c:crosses val="autoZero"/>
        <c:auto val="1"/>
        <c:lblAlgn val="ctr"/>
        <c:lblOffset val="100"/>
        <c:noMultiLvlLbl val="0"/>
      </c:catAx>
      <c:valAx>
        <c:axId val="10118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4560"/>
        <c:axId val="1011804952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A-4EB1-83B0-264D5E601A9B}"/>
            </c:ext>
          </c:extLst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4560"/>
        <c:axId val="1011804952"/>
      </c:lineChart>
      <c:catAx>
        <c:axId val="101180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952"/>
        <c:crosses val="autoZero"/>
        <c:auto val="1"/>
        <c:lblAlgn val="ctr"/>
        <c:lblOffset val="100"/>
        <c:noMultiLvlLbl val="0"/>
      </c:catAx>
      <c:valAx>
        <c:axId val="101180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B-4F7E-9F57-16EED2DB4D0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5728"/>
        <c:axId val="101182612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5728"/>
        <c:axId val="1011826120"/>
      </c:lineChart>
      <c:catAx>
        <c:axId val="10118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120"/>
        <c:crosses val="autoZero"/>
        <c:auto val="1"/>
        <c:lblAlgn val="ctr"/>
        <c:lblOffset val="100"/>
        <c:noMultiLvlLbl val="0"/>
      </c:catAx>
      <c:valAx>
        <c:axId val="1011826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4-4517-85F1-65393EDBA52E}"/>
            </c:ext>
          </c:extLst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6904"/>
        <c:axId val="1011827296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6904"/>
        <c:axId val="1011827296"/>
      </c:lineChart>
      <c:catAx>
        <c:axId val="101182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7296"/>
        <c:crosses val="autoZero"/>
        <c:auto val="1"/>
        <c:lblAlgn val="ctr"/>
        <c:lblOffset val="100"/>
        <c:noMultiLvlLbl val="0"/>
      </c:catAx>
      <c:valAx>
        <c:axId val="101182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9-4EF6-849B-F8E80AA97C7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8080"/>
        <c:axId val="1011828472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8080"/>
        <c:axId val="1011828472"/>
      </c:lineChart>
      <c:catAx>
        <c:axId val="101182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8472"/>
        <c:crosses val="autoZero"/>
        <c:auto val="1"/>
        <c:lblAlgn val="ctr"/>
        <c:lblOffset val="100"/>
        <c:noMultiLvlLbl val="0"/>
      </c:catAx>
      <c:valAx>
        <c:axId val="1011828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101182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B-40A0-AF2D-965CCC096E7C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39840"/>
        <c:axId val="1011840232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EB-40A0-AF2D-965CCC096E7C}"/>
            </c:ext>
          </c:extLst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39840"/>
        <c:axId val="1011840232"/>
      </c:lineChart>
      <c:catAx>
        <c:axId val="101183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0232"/>
        <c:crosses val="autoZero"/>
        <c:auto val="1"/>
        <c:lblAlgn val="ctr"/>
        <c:lblOffset val="100"/>
        <c:tickLblSkip val="5"/>
        <c:noMultiLvlLbl val="0"/>
      </c:catAx>
      <c:valAx>
        <c:axId val="1011840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39840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7E-4BCD-9306-F46E64050F16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41016"/>
        <c:axId val="1011841408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7E-4BCD-9306-F46E64050F16}"/>
            </c:ext>
          </c:extLst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41016"/>
        <c:axId val="1011841408"/>
      </c:lineChart>
      <c:catAx>
        <c:axId val="1011841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1408"/>
        <c:crosses val="autoZero"/>
        <c:auto val="1"/>
        <c:lblAlgn val="ctr"/>
        <c:lblOffset val="100"/>
        <c:tickLblSkip val="5"/>
        <c:noMultiLvlLbl val="0"/>
      </c:catAx>
      <c:valAx>
        <c:axId val="101184140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410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5-4DEF-AEC1-C9271F86F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2192"/>
        <c:axId val="1011842584"/>
      </c:barChart>
      <c:catAx>
        <c:axId val="101184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584"/>
        <c:crosses val="autoZero"/>
        <c:auto val="1"/>
        <c:lblAlgn val="ctr"/>
        <c:lblOffset val="100"/>
        <c:noMultiLvlLbl val="0"/>
      </c:catAx>
      <c:valAx>
        <c:axId val="1011842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FF-414A-8DB4-73FFB050F512}"/>
              </c:ext>
            </c:extLst>
          </c:dPt>
          <c:cat>
            <c:strRef>
              <c:f>[4]Copy_WildfiresNAMAUS!$U$38:$U$47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[4]Copy_WildfiresNAMAUS!$Z$38:$Z$47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FF-414A-8DB4-73FFB050F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1843368"/>
        <c:axId val="1011843760"/>
      </c:barChart>
      <c:catAx>
        <c:axId val="1011843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760"/>
        <c:crosses val="autoZero"/>
        <c:auto val="1"/>
        <c:lblAlgn val="ctr"/>
        <c:lblOffset val="100"/>
        <c:noMultiLvlLbl val="0"/>
      </c:catAx>
      <c:valAx>
        <c:axId val="101184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36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D3-4C1C-9AD7-626B8C08B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4936"/>
        <c:axId val="1011845328"/>
      </c:barChart>
      <c:catAx>
        <c:axId val="10118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5328"/>
        <c:crosses val="autoZero"/>
        <c:auto val="1"/>
        <c:lblAlgn val="ctr"/>
        <c:lblOffset val="100"/>
        <c:noMultiLvlLbl val="0"/>
      </c:catAx>
      <c:valAx>
        <c:axId val="101184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5736"/>
        <c:axId val="1011806128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D-4432-ABE1-F0459B682B87}"/>
            </c:ext>
          </c:extLst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5736"/>
        <c:axId val="1011806128"/>
      </c:lineChart>
      <c:catAx>
        <c:axId val="10118057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06128"/>
        <c:crosses val="autoZero"/>
        <c:auto val="1"/>
        <c:lblAlgn val="ctr"/>
        <c:lblOffset val="100"/>
        <c:noMultiLvlLbl val="0"/>
      </c:catAx>
      <c:valAx>
        <c:axId val="101180612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0573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6912"/>
        <c:axId val="1011807304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AF-4DC4-A701-F34759E212D6}"/>
            </c:ext>
          </c:extLst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6912"/>
        <c:axId val="1011807304"/>
      </c:lineChart>
      <c:catAx>
        <c:axId val="101180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7304"/>
        <c:crosses val="autoZero"/>
        <c:auto val="1"/>
        <c:lblAlgn val="ctr"/>
        <c:lblOffset val="100"/>
        <c:noMultiLvlLbl val="0"/>
      </c:catAx>
      <c:valAx>
        <c:axId val="101180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8088"/>
        <c:axId val="1011808480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61-4902-86E1-6F90C0DCA8C2}"/>
            </c:ext>
          </c:extLst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8088"/>
        <c:axId val="1011808480"/>
      </c:lineChart>
      <c:catAx>
        <c:axId val="101180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480"/>
        <c:crosses val="autoZero"/>
        <c:auto val="1"/>
        <c:lblAlgn val="ctr"/>
        <c:lblOffset val="100"/>
        <c:noMultiLvlLbl val="0"/>
      </c:catAx>
      <c:valAx>
        <c:axId val="101180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9264"/>
        <c:axId val="1011809656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7E-4967-A25C-5D7A73515E39}"/>
            </c:ext>
          </c:extLst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9264"/>
        <c:axId val="1011809656"/>
      </c:lineChart>
      <c:catAx>
        <c:axId val="101180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656"/>
        <c:crosses val="autoZero"/>
        <c:auto val="1"/>
        <c:lblAlgn val="ctr"/>
        <c:lblOffset val="100"/>
        <c:noMultiLvlLbl val="0"/>
      </c:catAx>
      <c:valAx>
        <c:axId val="101180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0440"/>
        <c:axId val="1011810832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05-4527-948C-63431A378041}"/>
            </c:ext>
          </c:extLst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0440"/>
        <c:axId val="1011810832"/>
      </c:lineChart>
      <c:catAx>
        <c:axId val="101181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832"/>
        <c:crosses val="autoZero"/>
        <c:auto val="1"/>
        <c:lblAlgn val="ctr"/>
        <c:lblOffset val="100"/>
        <c:noMultiLvlLbl val="0"/>
      </c:catAx>
      <c:valAx>
        <c:axId val="101181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1616"/>
        <c:axId val="1011812008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18-49CF-B629-35ECD6360A75}"/>
            </c:ext>
          </c:extLst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1616"/>
        <c:axId val="1011812008"/>
      </c:lineChart>
      <c:catAx>
        <c:axId val="101181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008"/>
        <c:crosses val="autoZero"/>
        <c:auto val="1"/>
        <c:lblAlgn val="ctr"/>
        <c:lblOffset val="100"/>
        <c:noMultiLvlLbl val="0"/>
      </c:catAx>
      <c:valAx>
        <c:axId val="101181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A-49C1-AE9D-9C8F65D49224}"/>
            </c:ext>
          </c:extLst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A-49C1-AE9D-9C8F65D49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2792"/>
        <c:axId val="1011813184"/>
      </c:barChart>
      <c:catAx>
        <c:axId val="101181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3184"/>
        <c:crosses val="autoZero"/>
        <c:auto val="1"/>
        <c:lblAlgn val="ctr"/>
        <c:lblOffset val="100"/>
        <c:noMultiLvlLbl val="0"/>
      </c:catAx>
      <c:valAx>
        <c:axId val="101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187325</xdr:colOff>
      <xdr:row>7</xdr:row>
      <xdr:rowOff>11907</xdr:rowOff>
    </xdr:from>
    <xdr:to>
      <xdr:col>15</xdr:col>
      <xdr:colOff>740569</xdr:colOff>
      <xdr:row>41</xdr:row>
      <xdr:rowOff>105570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0.13677</cdr:x>
      <cdr:y>0.05884</cdr:y>
    </cdr:from>
    <cdr:to>
      <cdr:x>0.16959</cdr:x>
      <cdr:y>0.31801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416781" y="979588"/>
          <a:ext cx="1520864" cy="2522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en-US" sz="1100"/>
            <a:t>1970: Bangladesh storm, </a:t>
          </a:r>
          <a:br>
            <a:rPr lang="en-US" sz="1100"/>
          </a:br>
          <a:r>
            <a:rPr lang="en-US" sz="1100"/>
            <a:t>Peru earthquake</a:t>
          </a:r>
        </a:p>
      </cdr:txBody>
    </cdr:sp>
  </cdr:relSizeAnchor>
  <cdr:relSizeAnchor xmlns:cdr="http://schemas.openxmlformats.org/drawingml/2006/chartDrawing">
    <cdr:from>
      <cdr:x>0.23247</cdr:x>
      <cdr:y>0.01246</cdr:y>
    </cdr:from>
    <cdr:to>
      <cdr:x>0.2873</cdr:x>
      <cdr:y>0.32927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185856" y="787961"/>
          <a:ext cx="1876425" cy="4481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1976: Tangshan</a:t>
          </a:r>
          <a:r>
            <a:rPr lang="en-US" sz="1100" baseline="0"/>
            <a:t> earthquake, </a:t>
          </a:r>
          <a:br>
            <a:rPr lang="en-US" sz="1100" baseline="0"/>
          </a:br>
          <a:r>
            <a:rPr lang="en-US" sz="1100" baseline="0"/>
            <a:t>China</a:t>
          </a:r>
          <a:endParaRPr lang="en-US" sz="1100"/>
        </a:p>
      </cdr:txBody>
    </cdr:sp>
  </cdr:relSizeAnchor>
  <cdr:relSizeAnchor xmlns:cdr="http://schemas.openxmlformats.org/drawingml/2006/chartDrawing">
    <cdr:from>
      <cdr:x>0.48011</cdr:x>
      <cdr:y>0.03337</cdr:y>
    </cdr:from>
    <cdr:to>
      <cdr:x>0.52832</cdr:x>
      <cdr:y>0.4115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3001257" y="1120455"/>
          <a:ext cx="2239656" cy="3940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1991: Cyclone Gorky, Bangladesh</a:t>
          </a:r>
        </a:p>
      </cdr:txBody>
    </cdr:sp>
  </cdr:relSizeAnchor>
  <cdr:relSizeAnchor xmlns:cdr="http://schemas.openxmlformats.org/drawingml/2006/chartDrawing">
    <cdr:from>
      <cdr:x>0.68576</cdr:x>
      <cdr:y>0.02313</cdr:y>
    </cdr:from>
    <cdr:to>
      <cdr:x>0.74773</cdr:x>
      <cdr:y>0.36966</cdr:y>
    </cdr:to>
    <cdr:sp macro="" textlink="">
      <cdr:nvSpPr>
        <cdr:cNvPr id="6" name="TextBox 1"/>
        <cdr:cNvSpPr txBox="1"/>
      </cdr:nvSpPr>
      <cdr:spPr>
        <a:xfrm xmlns:a="http://schemas.openxmlformats.org/drawingml/2006/main" rot="16200000">
          <a:off x="4926954" y="926297"/>
          <a:ext cx="2089892" cy="516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2004: Indian</a:t>
          </a:r>
          <a:r>
            <a:rPr lang="en-US" sz="1100" baseline="0"/>
            <a:t> Ocean earthquake</a:t>
          </a:r>
          <a:br>
            <a:rPr lang="en-US" sz="1100" baseline="0"/>
          </a:br>
          <a:r>
            <a:rPr lang="en-US" sz="1100" baseline="0"/>
            <a:t>and  tsunami</a:t>
          </a:r>
          <a:endParaRPr lang="en-US" sz="1100"/>
        </a:p>
      </cdr:txBody>
    </cdr:sp>
  </cdr:relSizeAnchor>
  <cdr:relSizeAnchor xmlns:cdr="http://schemas.openxmlformats.org/drawingml/2006/chartDrawing">
    <cdr:from>
      <cdr:x>0.76088</cdr:x>
      <cdr:y>0.01389</cdr:y>
    </cdr:from>
    <cdr:to>
      <cdr:x>0.80736</cdr:x>
      <cdr:y>0.352</cdr:y>
    </cdr:to>
    <cdr:sp macro="" textlink="">
      <cdr:nvSpPr>
        <cdr:cNvPr id="7" name="TextBox 1"/>
        <cdr:cNvSpPr txBox="1"/>
      </cdr:nvSpPr>
      <cdr:spPr>
        <a:xfrm xmlns:a="http://schemas.openxmlformats.org/drawingml/2006/main" rot="16200000">
          <a:off x="5513708" y="909666"/>
          <a:ext cx="2039112" cy="387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2008: Cyclone Nargis, Myanmar</a:t>
          </a:r>
        </a:p>
      </cdr:txBody>
    </cdr:sp>
  </cdr:relSizeAnchor>
  <cdr:relSizeAnchor xmlns:cdr="http://schemas.openxmlformats.org/drawingml/2006/chartDrawing">
    <cdr:from>
      <cdr:x>0.79857</cdr:x>
      <cdr:y>0.04376</cdr:y>
    </cdr:from>
    <cdr:to>
      <cdr:x>0.8435</cdr:x>
      <cdr:y>0.33145</cdr:y>
    </cdr:to>
    <cdr:sp macro="" textlink="">
      <cdr:nvSpPr>
        <cdr:cNvPr id="8" name="TextBox 1"/>
        <cdr:cNvSpPr txBox="1"/>
      </cdr:nvSpPr>
      <cdr:spPr>
        <a:xfrm xmlns:a="http://schemas.openxmlformats.org/drawingml/2006/main" rot="16200000">
          <a:off x="5973345" y="944275"/>
          <a:ext cx="1735033" cy="3743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2010: Haiti earthquake</a:t>
          </a:r>
        </a:p>
      </cdr:txBody>
    </cdr:sp>
  </cdr:relSizeAnchor>
  <cdr:relSizeAnchor xmlns:cdr="http://schemas.openxmlformats.org/drawingml/2006/chartDrawing">
    <cdr:from>
      <cdr:x>0.84544</cdr:x>
      <cdr:y>0.16036</cdr:y>
    </cdr:from>
    <cdr:to>
      <cdr:x>0.87095</cdr:x>
      <cdr:y>0.57265</cdr:y>
    </cdr:to>
    <cdr:sp macro="" textlink="">
      <cdr:nvSpPr>
        <cdr:cNvPr id="9" name="TextBox 1"/>
        <cdr:cNvSpPr txBox="1"/>
      </cdr:nvSpPr>
      <cdr:spPr>
        <a:xfrm xmlns:a="http://schemas.openxmlformats.org/drawingml/2006/main" rot="16200000">
          <a:off x="5907213" y="2104075"/>
          <a:ext cx="2486485" cy="2125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2013: Typhoon</a:t>
          </a:r>
          <a:r>
            <a:rPr lang="en-US" sz="1100" baseline="0"/>
            <a:t> Haiyan, Philippines</a:t>
          </a:r>
          <a:endParaRPr lang="en-US" sz="1100"/>
        </a:p>
      </cdr:txBody>
    </cdr:sp>
  </cdr:relSizeAnchor>
  <cdr:relSizeAnchor xmlns:cdr="http://schemas.openxmlformats.org/drawingml/2006/chartDrawing">
    <cdr:from>
      <cdr:x>0.88016</cdr:x>
      <cdr:y>0.17041</cdr:y>
    </cdr:from>
    <cdr:to>
      <cdr:x>0.90567</cdr:x>
      <cdr:y>0.5827</cdr:y>
    </cdr:to>
    <cdr:sp macro="" textlink="">
      <cdr:nvSpPr>
        <cdr:cNvPr id="10" name="TextBox 1"/>
        <cdr:cNvSpPr txBox="1"/>
      </cdr:nvSpPr>
      <cdr:spPr>
        <a:xfrm xmlns:a="http://schemas.openxmlformats.org/drawingml/2006/main" rot="16200000">
          <a:off x="6196494" y="2164720"/>
          <a:ext cx="2486485" cy="2125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2015: Earthquake in Nepal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KLLIB/AppData/Local/Microsoft/Windows/INetCache/Content.Outlook/LS9WBAYL/SC_Chart_adjusted_1990_2018_202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Global\Sigma-Insights\World_Insurance\SCurve\2019\SC_Chart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2019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  <sheetName val="NLife_1995"/>
      <sheetName val="Life_1995"/>
      <sheetName val="NLife_2018"/>
      <sheetName val="Life_2018"/>
      <sheetName val="NLife_2029"/>
      <sheetName val="data"/>
      <sheetName val="real gdp 2029"/>
      <sheetName val="Sheet1"/>
      <sheetName val="Sheet2"/>
      <sheetName val="penetration growth C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K1" t="str">
            <v>PNLF_10Y</v>
          </cell>
        </row>
      </sheetData>
      <sheetData sheetId="12"/>
      <sheetData sheetId="13"/>
      <sheetData sheetId="14"/>
      <sheetData sheetId="15"/>
      <sheetData sheetId="16">
        <row r="2">
          <cell r="N2" t="str">
            <v>US</v>
          </cell>
          <cell r="O2" t="str">
            <v>United States</v>
          </cell>
        </row>
        <row r="3">
          <cell r="N3" t="str">
            <v>CN</v>
          </cell>
          <cell r="O3" t="str">
            <v>China</v>
          </cell>
        </row>
        <row r="4">
          <cell r="N4" t="str">
            <v>PL</v>
          </cell>
          <cell r="O4" t="str">
            <v>Poland</v>
          </cell>
        </row>
        <row r="5">
          <cell r="N5" t="str">
            <v>HU</v>
          </cell>
          <cell r="O5" t="str">
            <v>Hungary</v>
          </cell>
        </row>
        <row r="6">
          <cell r="N6" t="str">
            <v>CZ</v>
          </cell>
          <cell r="O6" t="str">
            <v>Czech Republic</v>
          </cell>
        </row>
        <row r="7">
          <cell r="N7" t="str">
            <v>RU</v>
          </cell>
          <cell r="O7" t="str">
            <v>Russia</v>
          </cell>
        </row>
        <row r="8">
          <cell r="N8" t="str">
            <v>UA</v>
          </cell>
          <cell r="O8" t="str">
            <v>Ukraine</v>
          </cell>
        </row>
        <row r="12">
          <cell r="N12" t="str">
            <v>IN</v>
          </cell>
          <cell r="O12" t="str">
            <v>India</v>
          </cell>
        </row>
        <row r="20">
          <cell r="N20" t="str">
            <v>MZ</v>
          </cell>
          <cell r="O20" t="str">
            <v>Mozambique</v>
          </cell>
        </row>
        <row r="22">
          <cell r="N22" t="str">
            <v>ZA</v>
          </cell>
          <cell r="O22" t="str">
            <v>South Africa</v>
          </cell>
        </row>
        <row r="27">
          <cell r="N27" t="str">
            <v>AE</v>
          </cell>
          <cell r="O27" t="str">
            <v>UAE</v>
          </cell>
        </row>
        <row r="28">
          <cell r="O28" t="str">
            <v/>
          </cell>
        </row>
        <row r="35">
          <cell r="O35" t="str">
            <v/>
          </cell>
        </row>
        <row r="36">
          <cell r="N36" t="str">
            <v>CN</v>
          </cell>
          <cell r="O36" t="str">
            <v>China</v>
          </cell>
        </row>
        <row r="39">
          <cell r="O39" t="str">
            <v/>
          </cell>
        </row>
        <row r="42">
          <cell r="N42" t="str">
            <v>IN</v>
          </cell>
          <cell r="O42" t="str">
            <v>India</v>
          </cell>
        </row>
        <row r="46">
          <cell r="N46" t="str">
            <v>JP</v>
          </cell>
          <cell r="O46" t="str">
            <v>Japan</v>
          </cell>
        </row>
        <row r="48">
          <cell r="O48" t="str">
            <v/>
          </cell>
        </row>
        <row r="49">
          <cell r="N49" t="str">
            <v>KR</v>
          </cell>
          <cell r="O49" t="str">
            <v>South Korea</v>
          </cell>
        </row>
        <row r="74">
          <cell r="O74" t="str">
            <v/>
          </cell>
        </row>
        <row r="81">
          <cell r="O81" t="str">
            <v/>
          </cell>
        </row>
        <row r="82">
          <cell r="O82" t="str">
            <v/>
          </cell>
        </row>
        <row r="83">
          <cell r="O83" t="str">
            <v/>
          </cell>
        </row>
        <row r="84">
          <cell r="O84" t="str">
            <v/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</sheetNames>
    <sheetDataSet>
      <sheetData sheetId="0">
        <row r="1">
          <cell r="A1" t="str">
            <v>Geo</v>
          </cell>
        </row>
      </sheetData>
      <sheetData sheetId="1">
        <row r="2">
          <cell r="E2">
            <v>170.7954</v>
          </cell>
        </row>
      </sheetData>
      <sheetData sheetId="2"/>
      <sheetData sheetId="3">
        <row r="2">
          <cell r="E2">
            <v>170.7954</v>
          </cell>
        </row>
      </sheetData>
      <sheetData sheetId="4"/>
      <sheetData sheetId="5"/>
      <sheetData sheetId="6"/>
      <sheetData sheetId="7"/>
      <sheetData sheetId="8">
        <row r="1">
          <cell r="A1" t="str">
            <v>This tab contains the list of countries we want to have labels for on the s-curve</v>
          </cell>
          <cell r="B1"/>
        </row>
        <row r="2">
          <cell r="A2" t="str">
            <v>US</v>
          </cell>
          <cell r="B2" t="str">
            <v>United States</v>
          </cell>
        </row>
        <row r="3">
          <cell r="A3" t="str">
            <v>CN</v>
          </cell>
          <cell r="B3" t="str">
            <v>China</v>
          </cell>
        </row>
        <row r="4">
          <cell r="A4" t="str">
            <v>CA</v>
          </cell>
          <cell r="B4" t="str">
            <v>Canada</v>
          </cell>
        </row>
        <row r="5">
          <cell r="A5" t="str">
            <v>ES</v>
          </cell>
          <cell r="B5" t="str">
            <v>Spain</v>
          </cell>
        </row>
        <row r="6">
          <cell r="A6" t="str">
            <v>GB</v>
          </cell>
          <cell r="B6" t="str">
            <v>United Kingdom</v>
          </cell>
        </row>
        <row r="7">
          <cell r="A7" t="str">
            <v>RU</v>
          </cell>
          <cell r="B7" t="str">
            <v>Russia</v>
          </cell>
        </row>
        <row r="8">
          <cell r="A8" t="str">
            <v>BR</v>
          </cell>
          <cell r="B8" t="str">
            <v>Brazil</v>
          </cell>
        </row>
        <row r="9">
          <cell r="A9" t="str">
            <v>IT</v>
          </cell>
          <cell r="B9" t="str">
            <v>Italy</v>
          </cell>
        </row>
        <row r="10">
          <cell r="A10" t="str">
            <v>IE</v>
          </cell>
          <cell r="B10" t="str">
            <v>Ireland</v>
          </cell>
        </row>
        <row r="11">
          <cell r="A11" t="str">
            <v>DE</v>
          </cell>
          <cell r="B11" t="str">
            <v>Germany</v>
          </cell>
        </row>
        <row r="12">
          <cell r="A12" t="str">
            <v>IN</v>
          </cell>
          <cell r="B12" t="str">
            <v>India</v>
          </cell>
        </row>
        <row r="13">
          <cell r="A13" t="str">
            <v>NG</v>
          </cell>
          <cell r="B13" t="str">
            <v>Nigeria</v>
          </cell>
        </row>
        <row r="14">
          <cell r="A14" t="str">
            <v>CH</v>
          </cell>
          <cell r="B14" t="str">
            <v>Switzerland</v>
          </cell>
        </row>
        <row r="15">
          <cell r="A15" t="str">
            <v>AO</v>
          </cell>
          <cell r="B15" t="str">
            <v>Angola</v>
          </cell>
        </row>
        <row r="16">
          <cell r="A16" t="str">
            <v>CI</v>
          </cell>
          <cell r="B16" t="str">
            <v>Cote d Ivoire</v>
          </cell>
        </row>
        <row r="17">
          <cell r="A17" t="str">
            <v>ET</v>
          </cell>
          <cell r="B17" t="str">
            <v>Ethiopia</v>
          </cell>
        </row>
        <row r="18">
          <cell r="A18" t="str">
            <v>GH</v>
          </cell>
          <cell r="B18" t="str">
            <v>Ghana</v>
          </cell>
        </row>
        <row r="19">
          <cell r="A19" t="str">
            <v>KE</v>
          </cell>
          <cell r="B19" t="str">
            <v>Kenya</v>
          </cell>
        </row>
        <row r="20">
          <cell r="A20" t="str">
            <v>MZ</v>
          </cell>
          <cell r="B20" t="str">
            <v>Mozambique</v>
          </cell>
        </row>
        <row r="21">
          <cell r="A21" t="str">
            <v>NG</v>
          </cell>
          <cell r="B21" t="str">
            <v>Nigeria</v>
          </cell>
        </row>
        <row r="22">
          <cell r="A22" t="str">
            <v>ZA</v>
          </cell>
          <cell r="B22" t="str">
            <v>South Africa</v>
          </cell>
        </row>
        <row r="23">
          <cell r="A23" t="str">
            <v>MA</v>
          </cell>
          <cell r="B23" t="str">
            <v>Morocco</v>
          </cell>
        </row>
        <row r="24">
          <cell r="A24" t="str">
            <v>EG</v>
          </cell>
          <cell r="B24" t="str">
            <v>Egypt</v>
          </cell>
        </row>
        <row r="25">
          <cell r="A25" t="str">
            <v>GR</v>
          </cell>
          <cell r="B25" t="str">
            <v>Greece</v>
          </cell>
        </row>
        <row r="26">
          <cell r="A26" t="str">
            <v>PT</v>
          </cell>
          <cell r="B26" t="str">
            <v>Portugal</v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A29"/>
          <cell r="B29" t="str">
            <v/>
          </cell>
        </row>
        <row r="30">
          <cell r="A30"/>
          <cell r="B30" t="str">
            <v/>
          </cell>
        </row>
        <row r="31">
          <cell r="A31"/>
          <cell r="B31" t="str">
            <v/>
          </cell>
        </row>
        <row r="32">
          <cell r="A32"/>
          <cell r="B32" t="str">
            <v/>
          </cell>
        </row>
        <row r="33">
          <cell r="A33"/>
          <cell r="B33" t="str">
            <v/>
          </cell>
        </row>
        <row r="34">
          <cell r="A34"/>
          <cell r="B34" t="str">
            <v/>
          </cell>
        </row>
        <row r="35">
          <cell r="A35"/>
          <cell r="B35" t="str">
            <v/>
          </cell>
        </row>
        <row r="36">
          <cell r="A36"/>
          <cell r="B36" t="str">
            <v/>
          </cell>
        </row>
        <row r="37">
          <cell r="A37"/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</sheetData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584A5-8495-4CF3-A2F0-4235660A5608}">
  <dimension ref="A2:E169"/>
  <sheetViews>
    <sheetView workbookViewId="0"/>
  </sheetViews>
  <sheetFormatPr defaultRowHeight="12.9" x14ac:dyDescent="0.35"/>
  <sheetData>
    <row r="2" spans="1:5" x14ac:dyDescent="0.35">
      <c r="A2" s="27"/>
      <c r="E2" s="28"/>
    </row>
    <row r="3" spans="1:5" x14ac:dyDescent="0.35">
      <c r="A3" s="27"/>
      <c r="E3" s="28"/>
    </row>
    <row r="4" spans="1:5" x14ac:dyDescent="0.35">
      <c r="A4" s="27"/>
      <c r="E4" s="28"/>
    </row>
    <row r="5" spans="1:5" x14ac:dyDescent="0.35">
      <c r="A5" s="27"/>
      <c r="E5" s="28"/>
    </row>
    <row r="6" spans="1:5" x14ac:dyDescent="0.35">
      <c r="A6" s="27"/>
      <c r="E6" s="28"/>
    </row>
    <row r="7" spans="1:5" x14ac:dyDescent="0.35">
      <c r="A7" s="27"/>
      <c r="E7" s="28"/>
    </row>
    <row r="8" spans="1:5" x14ac:dyDescent="0.35">
      <c r="A8" s="27"/>
      <c r="E8" s="28"/>
    </row>
    <row r="9" spans="1:5" x14ac:dyDescent="0.35">
      <c r="A9" s="27"/>
      <c r="E9" s="28"/>
    </row>
    <row r="10" spans="1:5" x14ac:dyDescent="0.35">
      <c r="A10" s="27"/>
      <c r="E10" s="28"/>
    </row>
    <row r="11" spans="1:5" x14ac:dyDescent="0.35">
      <c r="A11" s="27"/>
      <c r="E11" s="28"/>
    </row>
    <row r="12" spans="1:5" x14ac:dyDescent="0.35">
      <c r="A12" s="27"/>
      <c r="E12" s="28"/>
    </row>
    <row r="13" spans="1:5" x14ac:dyDescent="0.35">
      <c r="A13" s="27"/>
      <c r="E13" s="28"/>
    </row>
    <row r="14" spans="1:5" x14ac:dyDescent="0.35">
      <c r="A14" s="27"/>
      <c r="E14" s="28"/>
    </row>
    <row r="15" spans="1:5" x14ac:dyDescent="0.35">
      <c r="A15" s="27"/>
      <c r="E15" s="28"/>
    </row>
    <row r="16" spans="1:5" x14ac:dyDescent="0.35">
      <c r="A16" s="27"/>
      <c r="E16" s="28"/>
    </row>
    <row r="17" spans="1:5" x14ac:dyDescent="0.35">
      <c r="A17" s="27"/>
      <c r="E17" s="28"/>
    </row>
    <row r="18" spans="1:5" x14ac:dyDescent="0.35">
      <c r="A18" s="27"/>
      <c r="E18" s="28"/>
    </row>
    <row r="19" spans="1:5" x14ac:dyDescent="0.35">
      <c r="A19" s="27"/>
      <c r="E19" s="28"/>
    </row>
    <row r="20" spans="1:5" x14ac:dyDescent="0.35">
      <c r="A20" s="27"/>
      <c r="E20" s="28"/>
    </row>
    <row r="21" spans="1:5" x14ac:dyDescent="0.35">
      <c r="A21" s="27"/>
      <c r="E21" s="28"/>
    </row>
    <row r="22" spans="1:5" x14ac:dyDescent="0.35">
      <c r="A22" s="27"/>
      <c r="E22" s="28"/>
    </row>
    <row r="23" spans="1:5" x14ac:dyDescent="0.35">
      <c r="A23" s="27"/>
      <c r="E23" s="28"/>
    </row>
    <row r="24" spans="1:5" x14ac:dyDescent="0.35">
      <c r="A24" s="27"/>
      <c r="E24" s="28"/>
    </row>
    <row r="25" spans="1:5" x14ac:dyDescent="0.35">
      <c r="A25" s="27"/>
      <c r="E25" s="28"/>
    </row>
    <row r="26" spans="1:5" x14ac:dyDescent="0.35">
      <c r="A26" s="27"/>
      <c r="E26" s="28"/>
    </row>
    <row r="27" spans="1:5" x14ac:dyDescent="0.35">
      <c r="A27" s="27"/>
      <c r="E27" s="28"/>
    </row>
    <row r="28" spans="1:5" x14ac:dyDescent="0.35">
      <c r="A28" s="27"/>
      <c r="E28" s="28"/>
    </row>
    <row r="29" spans="1:5" x14ac:dyDescent="0.35">
      <c r="A29" s="27"/>
      <c r="E29" s="28"/>
    </row>
    <row r="30" spans="1:5" x14ac:dyDescent="0.35">
      <c r="A30" s="27"/>
      <c r="E30" s="28"/>
    </row>
    <row r="31" spans="1:5" x14ac:dyDescent="0.35">
      <c r="A31" s="27"/>
      <c r="E31" s="28"/>
    </row>
    <row r="32" spans="1:5" x14ac:dyDescent="0.35">
      <c r="A32" s="27"/>
      <c r="E32" s="28"/>
    </row>
    <row r="33" spans="1:5" x14ac:dyDescent="0.35">
      <c r="A33" s="27"/>
      <c r="E33" s="28"/>
    </row>
    <row r="34" spans="1:5" x14ac:dyDescent="0.35">
      <c r="A34" s="27"/>
      <c r="E34" s="28"/>
    </row>
    <row r="35" spans="1:5" x14ac:dyDescent="0.35">
      <c r="A35" s="27"/>
      <c r="E35" s="28"/>
    </row>
    <row r="36" spans="1:5" x14ac:dyDescent="0.35">
      <c r="A36" s="27"/>
      <c r="E36" s="28"/>
    </row>
    <row r="37" spans="1:5" x14ac:dyDescent="0.35">
      <c r="A37" s="27"/>
      <c r="E37" s="28"/>
    </row>
    <row r="38" spans="1:5" x14ac:dyDescent="0.35">
      <c r="A38" s="27"/>
      <c r="E38" s="28"/>
    </row>
    <row r="39" spans="1:5" x14ac:dyDescent="0.35">
      <c r="A39" s="27"/>
      <c r="E39" s="28"/>
    </row>
    <row r="40" spans="1:5" x14ac:dyDescent="0.35">
      <c r="A40" s="27"/>
      <c r="E40" s="28"/>
    </row>
    <row r="41" spans="1:5" x14ac:dyDescent="0.35">
      <c r="A41" s="27"/>
      <c r="E41" s="28"/>
    </row>
    <row r="42" spans="1:5" x14ac:dyDescent="0.35">
      <c r="A42" s="27"/>
      <c r="E42" s="28"/>
    </row>
    <row r="43" spans="1:5" x14ac:dyDescent="0.35">
      <c r="A43" s="27"/>
      <c r="E43" s="28"/>
    </row>
    <row r="44" spans="1:5" x14ac:dyDescent="0.35">
      <c r="A44" s="27"/>
      <c r="E44" s="28"/>
    </row>
    <row r="45" spans="1:5" x14ac:dyDescent="0.35">
      <c r="A45" s="27"/>
      <c r="E45" s="28"/>
    </row>
    <row r="46" spans="1:5" x14ac:dyDescent="0.35">
      <c r="A46" s="27"/>
      <c r="E46" s="28"/>
    </row>
    <row r="47" spans="1:5" x14ac:dyDescent="0.35">
      <c r="A47" s="27"/>
      <c r="E47" s="28"/>
    </row>
    <row r="48" spans="1:5" x14ac:dyDescent="0.35">
      <c r="A48" s="27"/>
      <c r="E48" s="28"/>
    </row>
    <row r="49" spans="1:5" x14ac:dyDescent="0.35">
      <c r="A49" s="27"/>
      <c r="E49" s="28"/>
    </row>
    <row r="50" spans="1:5" x14ac:dyDescent="0.35">
      <c r="A50" s="27"/>
      <c r="E50" s="28"/>
    </row>
    <row r="51" spans="1:5" x14ac:dyDescent="0.35">
      <c r="A51" s="27"/>
      <c r="E51" s="28"/>
    </row>
    <row r="52" spans="1:5" x14ac:dyDescent="0.35">
      <c r="A52" s="27"/>
      <c r="E52" s="28"/>
    </row>
    <row r="53" spans="1:5" x14ac:dyDescent="0.35">
      <c r="A53" s="27"/>
      <c r="E53" s="28"/>
    </row>
    <row r="54" spans="1:5" x14ac:dyDescent="0.35">
      <c r="A54" s="27"/>
      <c r="E54" s="28"/>
    </row>
    <row r="55" spans="1:5" x14ac:dyDescent="0.35">
      <c r="A55" s="27"/>
      <c r="E55" s="28"/>
    </row>
    <row r="56" spans="1:5" x14ac:dyDescent="0.35">
      <c r="A56" s="27"/>
      <c r="E56" s="28"/>
    </row>
    <row r="57" spans="1:5" x14ac:dyDescent="0.35">
      <c r="A57" s="27"/>
      <c r="E57" s="28"/>
    </row>
    <row r="58" spans="1:5" x14ac:dyDescent="0.35">
      <c r="A58" s="27"/>
      <c r="E58" s="28"/>
    </row>
    <row r="59" spans="1:5" x14ac:dyDescent="0.35">
      <c r="A59" s="27"/>
      <c r="E59" s="28"/>
    </row>
    <row r="60" spans="1:5" x14ac:dyDescent="0.35">
      <c r="A60" s="27"/>
      <c r="E60" s="28"/>
    </row>
    <row r="61" spans="1:5" x14ac:dyDescent="0.35">
      <c r="A61" s="27"/>
      <c r="E61" s="28"/>
    </row>
    <row r="62" spans="1:5" x14ac:dyDescent="0.35">
      <c r="A62" s="27"/>
      <c r="E62" s="28"/>
    </row>
    <row r="63" spans="1:5" x14ac:dyDescent="0.35">
      <c r="A63" s="27"/>
      <c r="E63" s="28"/>
    </row>
    <row r="64" spans="1:5" x14ac:dyDescent="0.35">
      <c r="A64" s="27"/>
      <c r="E64" s="28"/>
    </row>
    <row r="65" spans="1:5" x14ac:dyDescent="0.35">
      <c r="A65" s="27"/>
      <c r="E65" s="28"/>
    </row>
    <row r="66" spans="1:5" x14ac:dyDescent="0.35">
      <c r="A66" s="27"/>
      <c r="E66" s="28"/>
    </row>
    <row r="67" spans="1:5" x14ac:dyDescent="0.35">
      <c r="A67" s="27"/>
      <c r="E67" s="28"/>
    </row>
    <row r="68" spans="1:5" x14ac:dyDescent="0.35">
      <c r="A68" s="27"/>
      <c r="E68" s="28"/>
    </row>
    <row r="69" spans="1:5" x14ac:dyDescent="0.35">
      <c r="A69" s="27"/>
      <c r="E69" s="28"/>
    </row>
    <row r="70" spans="1:5" x14ac:dyDescent="0.35">
      <c r="A70" s="27"/>
      <c r="E70" s="28"/>
    </row>
    <row r="71" spans="1:5" x14ac:dyDescent="0.35">
      <c r="A71" s="27"/>
      <c r="E71" s="28"/>
    </row>
    <row r="72" spans="1:5" x14ac:dyDescent="0.35">
      <c r="A72" s="27"/>
      <c r="E72" s="28"/>
    </row>
    <row r="73" spans="1:5" x14ac:dyDescent="0.35">
      <c r="A73" s="27"/>
      <c r="E73" s="28"/>
    </row>
    <row r="74" spans="1:5" x14ac:dyDescent="0.35">
      <c r="A74" s="27"/>
      <c r="E74" s="28"/>
    </row>
    <row r="75" spans="1:5" x14ac:dyDescent="0.35">
      <c r="A75" s="27"/>
      <c r="E75" s="28"/>
    </row>
    <row r="76" spans="1:5" x14ac:dyDescent="0.35">
      <c r="A76" s="27"/>
      <c r="E76" s="28"/>
    </row>
    <row r="77" spans="1:5" x14ac:dyDescent="0.35">
      <c r="A77" s="27"/>
      <c r="E77" s="28"/>
    </row>
    <row r="78" spans="1:5" x14ac:dyDescent="0.35">
      <c r="A78" s="27"/>
      <c r="E78" s="28"/>
    </row>
    <row r="79" spans="1:5" x14ac:dyDescent="0.35">
      <c r="A79" s="27"/>
      <c r="E79" s="28"/>
    </row>
    <row r="80" spans="1:5" x14ac:dyDescent="0.35">
      <c r="A80" s="27"/>
      <c r="E80" s="28"/>
    </row>
    <row r="81" spans="1:5" x14ac:dyDescent="0.35">
      <c r="A81" s="27"/>
      <c r="E81" s="28"/>
    </row>
    <row r="82" spans="1:5" x14ac:dyDescent="0.35">
      <c r="A82" s="27"/>
      <c r="E82" s="28"/>
    </row>
    <row r="83" spans="1:5" x14ac:dyDescent="0.35">
      <c r="A83" s="27"/>
      <c r="E83" s="28"/>
    </row>
    <row r="84" spans="1:5" x14ac:dyDescent="0.35">
      <c r="A84" s="27"/>
      <c r="E84" s="28"/>
    </row>
    <row r="85" spans="1:5" x14ac:dyDescent="0.35">
      <c r="A85" s="27"/>
      <c r="E85" s="28"/>
    </row>
    <row r="86" spans="1:5" x14ac:dyDescent="0.35">
      <c r="A86" s="27"/>
      <c r="E86" s="28"/>
    </row>
    <row r="87" spans="1:5" x14ac:dyDescent="0.35">
      <c r="A87" s="27"/>
      <c r="E87" s="28"/>
    </row>
    <row r="88" spans="1:5" x14ac:dyDescent="0.35">
      <c r="A88" s="27"/>
      <c r="E88" s="28"/>
    </row>
    <row r="89" spans="1:5" x14ac:dyDescent="0.35">
      <c r="A89" s="27"/>
      <c r="E89" s="28"/>
    </row>
    <row r="90" spans="1:5" x14ac:dyDescent="0.35">
      <c r="A90" s="27"/>
      <c r="E90" s="28"/>
    </row>
    <row r="91" spans="1:5" x14ac:dyDescent="0.35">
      <c r="A91" s="27"/>
      <c r="E91" s="28"/>
    </row>
    <row r="92" spans="1:5" x14ac:dyDescent="0.35">
      <c r="A92" s="27"/>
      <c r="E92" s="28"/>
    </row>
    <row r="93" spans="1:5" x14ac:dyDescent="0.35">
      <c r="A93" s="27"/>
      <c r="E93" s="28"/>
    </row>
    <row r="94" spans="1:5" x14ac:dyDescent="0.35">
      <c r="A94" s="27"/>
      <c r="E94" s="28"/>
    </row>
    <row r="95" spans="1:5" x14ac:dyDescent="0.35">
      <c r="A95" s="27"/>
      <c r="E95" s="28"/>
    </row>
    <row r="96" spans="1:5" x14ac:dyDescent="0.35">
      <c r="A96" s="27"/>
      <c r="E96" s="28"/>
    </row>
    <row r="97" spans="1:5" x14ac:dyDescent="0.35">
      <c r="A97" s="27"/>
      <c r="E97" s="28"/>
    </row>
    <row r="98" spans="1:5" x14ac:dyDescent="0.35">
      <c r="A98" s="27"/>
      <c r="E98" s="28"/>
    </row>
    <row r="99" spans="1:5" x14ac:dyDescent="0.35">
      <c r="A99" s="27"/>
      <c r="E99" s="28"/>
    </row>
    <row r="100" spans="1:5" x14ac:dyDescent="0.35">
      <c r="A100" s="27"/>
      <c r="E100" s="28"/>
    </row>
    <row r="101" spans="1:5" x14ac:dyDescent="0.35">
      <c r="A101" s="27"/>
      <c r="E101" s="28"/>
    </row>
    <row r="102" spans="1:5" x14ac:dyDescent="0.35">
      <c r="A102" s="27"/>
      <c r="E102" s="28"/>
    </row>
    <row r="103" spans="1:5" x14ac:dyDescent="0.35">
      <c r="A103" s="27"/>
      <c r="E103" s="28"/>
    </row>
    <row r="104" spans="1:5" x14ac:dyDescent="0.35">
      <c r="A104" s="27"/>
      <c r="E104" s="28"/>
    </row>
    <row r="105" spans="1:5" x14ac:dyDescent="0.35">
      <c r="A105" s="27"/>
      <c r="E105" s="28"/>
    </row>
    <row r="106" spans="1:5" x14ac:dyDescent="0.35">
      <c r="A106" s="27"/>
      <c r="E106" s="28"/>
    </row>
    <row r="107" spans="1:5" x14ac:dyDescent="0.35">
      <c r="A107" s="27"/>
      <c r="E107" s="28"/>
    </row>
    <row r="108" spans="1:5" x14ac:dyDescent="0.35">
      <c r="A108" s="27"/>
      <c r="E108" s="28"/>
    </row>
    <row r="109" spans="1:5" x14ac:dyDescent="0.35">
      <c r="A109" s="27"/>
      <c r="E109" s="28"/>
    </row>
    <row r="110" spans="1:5" x14ac:dyDescent="0.35">
      <c r="A110" s="27"/>
      <c r="E110" s="28"/>
    </row>
    <row r="111" spans="1:5" x14ac:dyDescent="0.35">
      <c r="A111" s="27"/>
      <c r="E111" s="28"/>
    </row>
    <row r="112" spans="1:5" x14ac:dyDescent="0.35">
      <c r="A112" s="27"/>
      <c r="E112" s="28"/>
    </row>
    <row r="113" spans="1:5" x14ac:dyDescent="0.35">
      <c r="A113" s="27"/>
      <c r="E113" s="28"/>
    </row>
    <row r="114" spans="1:5" x14ac:dyDescent="0.35">
      <c r="A114" s="27"/>
      <c r="E114" s="28"/>
    </row>
    <row r="115" spans="1:5" x14ac:dyDescent="0.35">
      <c r="A115" s="27"/>
      <c r="E115" s="28"/>
    </row>
    <row r="116" spans="1:5" x14ac:dyDescent="0.35">
      <c r="A116" s="27"/>
      <c r="E116" s="28"/>
    </row>
    <row r="117" spans="1:5" x14ac:dyDescent="0.35">
      <c r="A117" s="27"/>
      <c r="E117" s="28"/>
    </row>
    <row r="118" spans="1:5" x14ac:dyDescent="0.35">
      <c r="A118" s="27"/>
      <c r="E118" s="28"/>
    </row>
    <row r="119" spans="1:5" x14ac:dyDescent="0.35">
      <c r="A119" s="27"/>
      <c r="E119" s="28"/>
    </row>
    <row r="120" spans="1:5" x14ac:dyDescent="0.35">
      <c r="A120" s="27"/>
      <c r="E120" s="28"/>
    </row>
    <row r="121" spans="1:5" x14ac:dyDescent="0.35">
      <c r="A121" s="27"/>
      <c r="E121" s="28"/>
    </row>
    <row r="122" spans="1:5" x14ac:dyDescent="0.35">
      <c r="A122" s="27"/>
      <c r="E122" s="28"/>
    </row>
    <row r="123" spans="1:5" x14ac:dyDescent="0.35">
      <c r="A123" s="27"/>
      <c r="E123" s="28"/>
    </row>
    <row r="124" spans="1:5" x14ac:dyDescent="0.35">
      <c r="A124" s="27"/>
      <c r="E124" s="28"/>
    </row>
    <row r="125" spans="1:5" x14ac:dyDescent="0.35">
      <c r="A125" s="27"/>
      <c r="E125" s="28"/>
    </row>
    <row r="126" spans="1:5" x14ac:dyDescent="0.35">
      <c r="A126" s="27"/>
      <c r="E126" s="28"/>
    </row>
    <row r="127" spans="1:5" x14ac:dyDescent="0.35">
      <c r="A127" s="27"/>
      <c r="E127" s="28"/>
    </row>
    <row r="128" spans="1:5" x14ac:dyDescent="0.35">
      <c r="A128" s="27"/>
      <c r="E128" s="28"/>
    </row>
    <row r="129" spans="1:5" x14ac:dyDescent="0.35">
      <c r="A129" s="27"/>
      <c r="E129" s="28"/>
    </row>
    <row r="130" spans="1:5" x14ac:dyDescent="0.35">
      <c r="A130" s="27"/>
      <c r="E130" s="28"/>
    </row>
    <row r="131" spans="1:5" x14ac:dyDescent="0.35">
      <c r="A131" s="27"/>
      <c r="E131" s="28"/>
    </row>
    <row r="132" spans="1:5" x14ac:dyDescent="0.35">
      <c r="A132" s="27"/>
      <c r="E132" s="28"/>
    </row>
    <row r="133" spans="1:5" x14ac:dyDescent="0.35">
      <c r="A133" s="27"/>
      <c r="E133" s="28"/>
    </row>
    <row r="134" spans="1:5" x14ac:dyDescent="0.35">
      <c r="A134" s="27"/>
      <c r="E134" s="28"/>
    </row>
    <row r="135" spans="1:5" x14ac:dyDescent="0.35">
      <c r="A135" s="27"/>
      <c r="E135" s="28"/>
    </row>
    <row r="136" spans="1:5" x14ac:dyDescent="0.35">
      <c r="A136" s="27"/>
      <c r="E136" s="28"/>
    </row>
    <row r="137" spans="1:5" x14ac:dyDescent="0.35">
      <c r="A137" s="27"/>
      <c r="E137" s="28"/>
    </row>
    <row r="138" spans="1:5" x14ac:dyDescent="0.35">
      <c r="A138" s="27"/>
      <c r="E138" s="28"/>
    </row>
    <row r="139" spans="1:5" x14ac:dyDescent="0.35">
      <c r="A139" s="27"/>
      <c r="E139" s="28"/>
    </row>
    <row r="140" spans="1:5" x14ac:dyDescent="0.35">
      <c r="A140" s="27"/>
      <c r="E140" s="28"/>
    </row>
    <row r="141" spans="1:5" x14ac:dyDescent="0.35">
      <c r="A141" s="27"/>
      <c r="E141" s="28"/>
    </row>
    <row r="142" spans="1:5" x14ac:dyDescent="0.35">
      <c r="A142" s="27"/>
      <c r="E142" s="28"/>
    </row>
    <row r="143" spans="1:5" x14ac:dyDescent="0.35">
      <c r="A143" s="27"/>
      <c r="E143" s="28"/>
    </row>
    <row r="144" spans="1:5" x14ac:dyDescent="0.35">
      <c r="A144" s="27"/>
      <c r="E144" s="28"/>
    </row>
    <row r="145" spans="1:5" x14ac:dyDescent="0.35">
      <c r="A145" s="27"/>
      <c r="E145" s="28"/>
    </row>
    <row r="146" spans="1:5" x14ac:dyDescent="0.35">
      <c r="A146" s="27"/>
      <c r="E146" s="28"/>
    </row>
    <row r="147" spans="1:5" x14ac:dyDescent="0.35">
      <c r="A147" s="27"/>
      <c r="E147" s="28"/>
    </row>
    <row r="148" spans="1:5" x14ac:dyDescent="0.35">
      <c r="A148" s="27"/>
      <c r="E148" s="28"/>
    </row>
    <row r="149" spans="1:5" x14ac:dyDescent="0.35">
      <c r="A149" s="27"/>
      <c r="E149" s="28"/>
    </row>
    <row r="150" spans="1:5" x14ac:dyDescent="0.35">
      <c r="A150" s="27"/>
      <c r="E150" s="28"/>
    </row>
    <row r="151" spans="1:5" x14ac:dyDescent="0.35">
      <c r="A151" s="27"/>
      <c r="E151" s="28"/>
    </row>
    <row r="152" spans="1:5" x14ac:dyDescent="0.35">
      <c r="A152" s="27"/>
      <c r="E152" s="28"/>
    </row>
    <row r="153" spans="1:5" x14ac:dyDescent="0.35">
      <c r="A153" s="27"/>
      <c r="E153" s="28"/>
    </row>
    <row r="154" spans="1:5" x14ac:dyDescent="0.35">
      <c r="A154" s="27"/>
      <c r="E154" s="28"/>
    </row>
    <row r="155" spans="1:5" x14ac:dyDescent="0.35">
      <c r="A155" s="27"/>
      <c r="E155" s="28"/>
    </row>
    <row r="156" spans="1:5" x14ac:dyDescent="0.35">
      <c r="A156" s="27"/>
      <c r="E156" s="28"/>
    </row>
    <row r="157" spans="1:5" x14ac:dyDescent="0.35">
      <c r="A157" s="27"/>
      <c r="E157" s="28"/>
    </row>
    <row r="158" spans="1:5" x14ac:dyDescent="0.35">
      <c r="A158" s="27"/>
      <c r="E158" s="28"/>
    </row>
    <row r="159" spans="1:5" x14ac:dyDescent="0.35">
      <c r="A159" s="27"/>
      <c r="E159" s="28"/>
    </row>
    <row r="160" spans="1:5" x14ac:dyDescent="0.35">
      <c r="A160" s="27"/>
      <c r="E160" s="28"/>
    </row>
    <row r="161" spans="1:5" x14ac:dyDescent="0.35">
      <c r="A161" s="27"/>
      <c r="E161" s="28"/>
    </row>
    <row r="162" spans="1:5" x14ac:dyDescent="0.35">
      <c r="A162" s="27"/>
      <c r="E162" s="28"/>
    </row>
    <row r="163" spans="1:5" x14ac:dyDescent="0.35">
      <c r="A163" s="27"/>
      <c r="E163" s="28"/>
    </row>
    <row r="164" spans="1:5" x14ac:dyDescent="0.35">
      <c r="A164" s="27"/>
      <c r="E164" s="28"/>
    </row>
    <row r="165" spans="1:5" x14ac:dyDescent="0.35">
      <c r="A165" s="27"/>
      <c r="E165" s="28"/>
    </row>
    <row r="166" spans="1:5" x14ac:dyDescent="0.35">
      <c r="A166" s="27"/>
      <c r="E166" s="28"/>
    </row>
    <row r="167" spans="1:5" x14ac:dyDescent="0.35">
      <c r="A167" s="27"/>
      <c r="E167" s="28"/>
    </row>
    <row r="168" spans="1:5" x14ac:dyDescent="0.35">
      <c r="A168" s="27"/>
      <c r="E168" s="28"/>
    </row>
    <row r="169" spans="1:5" x14ac:dyDescent="0.35">
      <c r="A169" s="27"/>
      <c r="E169" s="2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V55"/>
  <sheetViews>
    <sheetView tabSelected="1" topLeftCell="B1" zoomScale="55" zoomScaleNormal="55" workbookViewId="0">
      <pane ySplit="5" topLeftCell="A9" activePane="bottomLeft" state="frozen"/>
      <selection pane="bottomLeft" activeCell="S37" sqref="S37"/>
    </sheetView>
  </sheetViews>
  <sheetFormatPr defaultColWidth="9.15234375" defaultRowHeight="14.15" x14ac:dyDescent="0.35"/>
  <cols>
    <col min="1" max="1" width="16.53515625" style="2" customWidth="1"/>
    <col min="2" max="2" width="22" style="2" customWidth="1"/>
    <col min="3" max="3" width="23" style="2" customWidth="1"/>
    <col min="4" max="4" width="13.53515625" style="2" customWidth="1"/>
    <col min="5" max="16" width="11.15234375" style="2" customWidth="1"/>
    <col min="17" max="36" width="9.53515625" style="2" customWidth="1"/>
    <col min="37" max="16384" width="9.15234375" style="2"/>
  </cols>
  <sheetData>
    <row r="1" spans="1:21" ht="20.149999999999999" x14ac:dyDescent="0.5">
      <c r="A1" s="5"/>
      <c r="B1" s="5"/>
      <c r="F1" s="4"/>
    </row>
    <row r="2" spans="1:21" x14ac:dyDescent="0.35">
      <c r="A2" s="5"/>
      <c r="B2" s="5"/>
    </row>
    <row r="4" spans="1:21" ht="20.149999999999999" x14ac:dyDescent="0.5">
      <c r="A4" s="5"/>
      <c r="B4" s="5"/>
      <c r="C4" s="5"/>
      <c r="D4" s="5"/>
      <c r="F4" s="4" t="s">
        <v>22</v>
      </c>
    </row>
    <row r="5" spans="1:21" ht="20.149999999999999" x14ac:dyDescent="0.5">
      <c r="A5" s="5"/>
      <c r="B5" s="5" t="s">
        <v>2</v>
      </c>
      <c r="C5" s="5" t="s">
        <v>1</v>
      </c>
      <c r="D5" s="5"/>
      <c r="F5" s="4" t="s">
        <v>75</v>
      </c>
      <c r="L5" s="17"/>
      <c r="M5" s="18"/>
      <c r="N5" s="18"/>
      <c r="O5" s="18"/>
      <c r="P5" s="18"/>
      <c r="Q5" s="18"/>
      <c r="R5" s="18"/>
      <c r="S5" s="18"/>
      <c r="T5" s="18"/>
      <c r="U5" s="18"/>
    </row>
    <row r="6" spans="1:21" x14ac:dyDescent="0.35">
      <c r="A6" s="6">
        <v>1970</v>
      </c>
      <c r="B6" s="5">
        <v>2960</v>
      </c>
      <c r="C6" s="5">
        <v>382618</v>
      </c>
      <c r="D6" s="5">
        <v>385578</v>
      </c>
    </row>
    <row r="7" spans="1:21" x14ac:dyDescent="0.35">
      <c r="A7" s="6">
        <v>1971</v>
      </c>
      <c r="B7" s="5">
        <v>2597</v>
      </c>
      <c r="C7" s="5">
        <v>16250</v>
      </c>
      <c r="D7" s="5">
        <v>18847</v>
      </c>
    </row>
    <row r="8" spans="1:21" x14ac:dyDescent="0.35">
      <c r="A8" s="6">
        <v>1972</v>
      </c>
      <c r="B8" s="5">
        <v>4705</v>
      </c>
      <c r="C8" s="5">
        <v>18019</v>
      </c>
      <c r="D8" s="5">
        <v>22724</v>
      </c>
    </row>
    <row r="9" spans="1:21" x14ac:dyDescent="0.35">
      <c r="A9" s="6">
        <v>1973</v>
      </c>
      <c r="B9" s="5">
        <v>3966</v>
      </c>
      <c r="C9" s="5">
        <v>5093</v>
      </c>
      <c r="D9" s="5">
        <v>9059</v>
      </c>
    </row>
    <row r="10" spans="1:21" x14ac:dyDescent="0.35">
      <c r="A10" s="6">
        <v>1974</v>
      </c>
      <c r="B10" s="5">
        <v>4310</v>
      </c>
      <c r="C10" s="5">
        <v>32177</v>
      </c>
      <c r="D10" s="5">
        <v>36487</v>
      </c>
    </row>
    <row r="11" spans="1:21" x14ac:dyDescent="0.35">
      <c r="A11" s="6">
        <v>1975</v>
      </c>
      <c r="B11" s="5">
        <v>2952</v>
      </c>
      <c r="C11" s="5">
        <v>6787</v>
      </c>
      <c r="D11" s="5">
        <v>9739</v>
      </c>
      <c r="Q11" s="29"/>
      <c r="R11" s="29"/>
      <c r="S11" s="29"/>
      <c r="T11" s="29"/>
    </row>
    <row r="12" spans="1:21" x14ac:dyDescent="0.35">
      <c r="A12" s="6">
        <v>1976</v>
      </c>
      <c r="B12" s="5">
        <v>3428</v>
      </c>
      <c r="C12" s="5">
        <v>305517</v>
      </c>
      <c r="D12" s="5">
        <v>308945</v>
      </c>
      <c r="Q12" s="29"/>
      <c r="R12" s="29"/>
      <c r="S12" s="30"/>
      <c r="T12" s="29"/>
    </row>
    <row r="13" spans="1:21" x14ac:dyDescent="0.35">
      <c r="A13" s="6">
        <v>1977</v>
      </c>
      <c r="B13" s="5">
        <v>3736</v>
      </c>
      <c r="C13" s="5">
        <v>20344</v>
      </c>
      <c r="D13" s="5">
        <v>24080</v>
      </c>
    </row>
    <row r="14" spans="1:21" x14ac:dyDescent="0.35">
      <c r="A14" s="6">
        <v>1978</v>
      </c>
      <c r="B14" s="5">
        <v>3262</v>
      </c>
      <c r="C14" s="5">
        <v>36734</v>
      </c>
      <c r="D14" s="5">
        <v>39996</v>
      </c>
    </row>
    <row r="15" spans="1:21" x14ac:dyDescent="0.35">
      <c r="A15" s="6">
        <v>1979</v>
      </c>
      <c r="B15" s="5">
        <v>4031</v>
      </c>
      <c r="C15" s="5">
        <v>5867</v>
      </c>
      <c r="D15" s="5">
        <v>9898</v>
      </c>
    </row>
    <row r="16" spans="1:21" x14ac:dyDescent="0.35">
      <c r="A16" s="6">
        <v>1980</v>
      </c>
      <c r="B16" s="5">
        <v>5095</v>
      </c>
      <c r="C16" s="5">
        <v>13331</v>
      </c>
      <c r="D16" s="5">
        <v>18426</v>
      </c>
    </row>
    <row r="17" spans="1:4" x14ac:dyDescent="0.35">
      <c r="A17" s="6">
        <v>1981</v>
      </c>
      <c r="B17" s="5">
        <v>6130</v>
      </c>
      <c r="C17" s="5">
        <v>17483</v>
      </c>
      <c r="D17" s="5">
        <v>23613</v>
      </c>
    </row>
    <row r="18" spans="1:4" x14ac:dyDescent="0.35">
      <c r="A18" s="6">
        <v>1982</v>
      </c>
      <c r="B18" s="5">
        <v>3143</v>
      </c>
      <c r="C18" s="5">
        <v>12314</v>
      </c>
      <c r="D18" s="5">
        <v>15457</v>
      </c>
    </row>
    <row r="19" spans="1:4" x14ac:dyDescent="0.35">
      <c r="A19" s="6">
        <v>1983</v>
      </c>
      <c r="B19" s="5">
        <v>3896</v>
      </c>
      <c r="C19" s="5">
        <v>9569</v>
      </c>
      <c r="D19" s="5">
        <v>13465</v>
      </c>
    </row>
    <row r="20" spans="1:4" x14ac:dyDescent="0.35">
      <c r="A20" s="6">
        <v>1984</v>
      </c>
      <c r="B20" s="5">
        <v>9632</v>
      </c>
      <c r="C20" s="5">
        <v>7407</v>
      </c>
      <c r="D20" s="5">
        <v>17039</v>
      </c>
    </row>
    <row r="21" spans="1:4" x14ac:dyDescent="0.35">
      <c r="A21" s="6">
        <v>1985</v>
      </c>
      <c r="B21" s="5">
        <v>4773</v>
      </c>
      <c r="C21" s="5">
        <v>48299</v>
      </c>
      <c r="D21" s="5">
        <v>53072</v>
      </c>
    </row>
    <row r="22" spans="1:4" x14ac:dyDescent="0.35">
      <c r="A22" s="6">
        <v>1986</v>
      </c>
      <c r="B22" s="5">
        <v>4367</v>
      </c>
      <c r="C22" s="5">
        <v>7030</v>
      </c>
      <c r="D22" s="5">
        <v>11397</v>
      </c>
    </row>
    <row r="23" spans="1:4" x14ac:dyDescent="0.35">
      <c r="A23" s="6">
        <v>1987</v>
      </c>
      <c r="B23" s="5">
        <v>8783</v>
      </c>
      <c r="C23" s="5">
        <v>14329</v>
      </c>
      <c r="D23" s="5">
        <v>23112</v>
      </c>
    </row>
    <row r="24" spans="1:4" x14ac:dyDescent="0.35">
      <c r="A24" s="6">
        <v>1988</v>
      </c>
      <c r="B24" s="5">
        <v>5777</v>
      </c>
      <c r="C24" s="5">
        <v>40832</v>
      </c>
      <c r="D24" s="5">
        <v>46609</v>
      </c>
    </row>
    <row r="25" spans="1:4" x14ac:dyDescent="0.35">
      <c r="A25" s="6">
        <v>1989</v>
      </c>
      <c r="B25" s="5">
        <v>6125</v>
      </c>
      <c r="C25" s="5">
        <v>8196</v>
      </c>
      <c r="D25" s="5">
        <v>14321</v>
      </c>
    </row>
    <row r="26" spans="1:4" x14ac:dyDescent="0.35">
      <c r="A26" s="6">
        <v>1990</v>
      </c>
      <c r="B26" s="5">
        <v>6383</v>
      </c>
      <c r="C26" s="5">
        <v>51386</v>
      </c>
      <c r="D26" s="5">
        <v>57769</v>
      </c>
    </row>
    <row r="27" spans="1:4" x14ac:dyDescent="0.35">
      <c r="A27" s="6">
        <v>1991</v>
      </c>
      <c r="B27" s="5">
        <v>5754</v>
      </c>
      <c r="C27" s="5">
        <v>155077</v>
      </c>
      <c r="D27" s="5">
        <v>160831</v>
      </c>
    </row>
    <row r="28" spans="1:4" x14ac:dyDescent="0.35">
      <c r="A28" s="6">
        <v>1992</v>
      </c>
      <c r="B28" s="5">
        <v>6191</v>
      </c>
      <c r="C28" s="5">
        <v>11348</v>
      </c>
      <c r="D28" s="5">
        <v>17539</v>
      </c>
    </row>
    <row r="29" spans="1:4" x14ac:dyDescent="0.35">
      <c r="A29" s="6">
        <v>1993</v>
      </c>
      <c r="B29" s="5">
        <v>8235</v>
      </c>
      <c r="C29" s="5">
        <v>21131</v>
      </c>
      <c r="D29" s="5">
        <v>29366</v>
      </c>
    </row>
    <row r="30" spans="1:4" x14ac:dyDescent="0.35">
      <c r="A30" s="6">
        <v>1994</v>
      </c>
      <c r="B30" s="5">
        <v>7406</v>
      </c>
      <c r="C30" s="5">
        <v>10420</v>
      </c>
      <c r="D30" s="5">
        <v>17826</v>
      </c>
    </row>
    <row r="31" spans="1:4" x14ac:dyDescent="0.35">
      <c r="A31" s="6">
        <v>1995</v>
      </c>
      <c r="B31" s="5">
        <v>6856</v>
      </c>
      <c r="C31" s="5">
        <v>20324</v>
      </c>
      <c r="D31" s="5">
        <v>27180</v>
      </c>
    </row>
    <row r="32" spans="1:4" x14ac:dyDescent="0.35">
      <c r="A32" s="6">
        <v>1996</v>
      </c>
      <c r="B32" s="5">
        <v>7391</v>
      </c>
      <c r="C32" s="5">
        <v>13885</v>
      </c>
      <c r="D32" s="5">
        <v>21276</v>
      </c>
    </row>
    <row r="33" spans="1:22" x14ac:dyDescent="0.35">
      <c r="A33" s="6">
        <v>1997</v>
      </c>
      <c r="B33" s="5">
        <v>6061</v>
      </c>
      <c r="C33" s="5">
        <v>17262</v>
      </c>
      <c r="D33" s="5">
        <v>23323</v>
      </c>
    </row>
    <row r="34" spans="1:22" x14ac:dyDescent="0.35">
      <c r="A34" s="6">
        <v>1998</v>
      </c>
      <c r="B34" s="5">
        <v>8071</v>
      </c>
      <c r="C34" s="5">
        <v>37345</v>
      </c>
      <c r="D34" s="5">
        <v>45416</v>
      </c>
      <c r="T34" s="29"/>
      <c r="U34" s="29"/>
      <c r="V34" s="29"/>
    </row>
    <row r="35" spans="1:22" x14ac:dyDescent="0.35">
      <c r="A35" s="6">
        <v>1999</v>
      </c>
      <c r="B35" s="5">
        <v>5583</v>
      </c>
      <c r="C35" s="5">
        <v>57263</v>
      </c>
      <c r="D35" s="5">
        <v>62846</v>
      </c>
      <c r="T35" s="29"/>
      <c r="U35" s="31"/>
      <c r="V35" s="29"/>
    </row>
    <row r="36" spans="1:22" x14ac:dyDescent="0.35">
      <c r="A36" s="6">
        <v>2000</v>
      </c>
      <c r="B36" s="5">
        <v>7002</v>
      </c>
      <c r="C36" s="5">
        <v>7948</v>
      </c>
      <c r="D36" s="5">
        <v>14950</v>
      </c>
    </row>
    <row r="37" spans="1:22" x14ac:dyDescent="0.35">
      <c r="A37" s="6">
        <v>2001</v>
      </c>
      <c r="B37" s="5">
        <v>7977</v>
      </c>
      <c r="C37" s="5">
        <v>27632</v>
      </c>
      <c r="D37" s="5">
        <v>35609</v>
      </c>
    </row>
    <row r="38" spans="1:22" x14ac:dyDescent="0.35">
      <c r="A38" s="6">
        <v>2002</v>
      </c>
      <c r="B38" s="5">
        <v>10644</v>
      </c>
      <c r="C38" s="5">
        <v>11667</v>
      </c>
      <c r="D38" s="5">
        <v>22311</v>
      </c>
    </row>
    <row r="39" spans="1:22" x14ac:dyDescent="0.35">
      <c r="A39" s="6">
        <v>2003</v>
      </c>
      <c r="B39" s="5">
        <v>6405</v>
      </c>
      <c r="C39" s="5">
        <v>72489</v>
      </c>
      <c r="D39" s="5">
        <v>78894</v>
      </c>
    </row>
    <row r="40" spans="1:22" x14ac:dyDescent="0.35">
      <c r="A40" s="6">
        <v>2004</v>
      </c>
      <c r="B40" s="5">
        <v>7336</v>
      </c>
      <c r="C40" s="5">
        <v>235183</v>
      </c>
      <c r="D40" s="5">
        <v>242519</v>
      </c>
    </row>
    <row r="41" spans="1:22" x14ac:dyDescent="0.35">
      <c r="A41" s="6">
        <v>2005</v>
      </c>
      <c r="B41" s="5">
        <v>8987</v>
      </c>
      <c r="C41" s="5">
        <v>92576</v>
      </c>
      <c r="D41" s="5">
        <v>101563</v>
      </c>
    </row>
    <row r="42" spans="1:22" x14ac:dyDescent="0.35">
      <c r="A42" s="6">
        <v>2006</v>
      </c>
      <c r="B42" s="5">
        <v>8781</v>
      </c>
      <c r="C42" s="5">
        <v>23751</v>
      </c>
      <c r="D42" s="5">
        <v>32532</v>
      </c>
    </row>
    <row r="43" spans="1:22" x14ac:dyDescent="0.35">
      <c r="A43" s="6">
        <v>2007</v>
      </c>
      <c r="B43" s="5">
        <v>6953</v>
      </c>
      <c r="C43" s="5">
        <v>15246</v>
      </c>
      <c r="D43" s="5">
        <v>22199</v>
      </c>
    </row>
    <row r="44" spans="1:22" x14ac:dyDescent="0.35">
      <c r="A44" s="6">
        <v>2008</v>
      </c>
      <c r="B44" s="5">
        <v>5727</v>
      </c>
      <c r="C44" s="5">
        <v>234885</v>
      </c>
      <c r="D44" s="5">
        <v>240612</v>
      </c>
      <c r="F44" s="15"/>
      <c r="H44" s="15"/>
    </row>
    <row r="45" spans="1:22" x14ac:dyDescent="0.35">
      <c r="A45" s="6">
        <v>2009</v>
      </c>
      <c r="B45" s="5">
        <v>6031</v>
      </c>
      <c r="C45" s="5">
        <v>8917</v>
      </c>
      <c r="D45" s="5">
        <v>14948</v>
      </c>
      <c r="F45" s="14"/>
      <c r="H45" s="2" t="s">
        <v>17</v>
      </c>
    </row>
    <row r="46" spans="1:22" x14ac:dyDescent="0.35">
      <c r="A46" s="6">
        <v>2010</v>
      </c>
      <c r="B46" s="5">
        <v>6503</v>
      </c>
      <c r="C46" s="5">
        <v>297551</v>
      </c>
      <c r="D46" s="5">
        <v>304054</v>
      </c>
      <c r="E46" s="3"/>
      <c r="H46" s="2" t="s">
        <v>66</v>
      </c>
    </row>
    <row r="47" spans="1:22" x14ac:dyDescent="0.35">
      <c r="A47" s="6">
        <v>2011</v>
      </c>
      <c r="B47" s="5">
        <v>5791</v>
      </c>
      <c r="C47" s="5">
        <v>28281</v>
      </c>
      <c r="D47" s="5">
        <v>34072</v>
      </c>
      <c r="E47" s="3"/>
    </row>
    <row r="48" spans="1:22" x14ac:dyDescent="0.35">
      <c r="A48" s="6">
        <v>2012</v>
      </c>
      <c r="B48" s="5">
        <v>5057</v>
      </c>
      <c r="C48" s="5">
        <v>8950</v>
      </c>
      <c r="D48" s="5">
        <v>14007</v>
      </c>
    </row>
    <row r="49" spans="1:4" x14ac:dyDescent="0.35">
      <c r="A49" s="6">
        <v>2013</v>
      </c>
      <c r="B49" s="5">
        <v>5708</v>
      </c>
      <c r="C49" s="5">
        <v>21355</v>
      </c>
      <c r="D49" s="5">
        <v>27063</v>
      </c>
    </row>
    <row r="50" spans="1:4" x14ac:dyDescent="0.35">
      <c r="A50" s="6">
        <v>2014</v>
      </c>
      <c r="B50" s="5">
        <v>5896</v>
      </c>
      <c r="C50" s="5">
        <v>7018</v>
      </c>
      <c r="D50" s="5">
        <v>12914</v>
      </c>
    </row>
    <row r="51" spans="1:4" x14ac:dyDescent="0.35">
      <c r="A51" s="6">
        <v>2015</v>
      </c>
      <c r="B51" s="5">
        <v>6997</v>
      </c>
      <c r="C51" s="5">
        <v>19546</v>
      </c>
      <c r="D51" s="5">
        <v>26543</v>
      </c>
    </row>
    <row r="52" spans="1:4" x14ac:dyDescent="0.35">
      <c r="A52" s="6">
        <v>2016</v>
      </c>
      <c r="B52" s="5">
        <v>4002</v>
      </c>
      <c r="C52" s="5">
        <v>6839</v>
      </c>
      <c r="D52" s="5">
        <v>10841</v>
      </c>
    </row>
    <row r="53" spans="1:4" x14ac:dyDescent="0.35">
      <c r="A53" s="6">
        <v>2017</v>
      </c>
      <c r="B53" s="5">
        <v>2955</v>
      </c>
      <c r="C53" s="5">
        <v>8519</v>
      </c>
      <c r="D53" s="5">
        <v>11474</v>
      </c>
    </row>
    <row r="54" spans="1:4" x14ac:dyDescent="0.35">
      <c r="A54" s="6">
        <v>2018</v>
      </c>
      <c r="B54" s="5">
        <v>3648</v>
      </c>
      <c r="C54" s="5">
        <v>9894</v>
      </c>
      <c r="D54" s="5">
        <v>13542</v>
      </c>
    </row>
    <row r="55" spans="1:4" x14ac:dyDescent="0.35">
      <c r="A55" s="6">
        <v>2019</v>
      </c>
      <c r="B55" s="2">
        <v>3071</v>
      </c>
      <c r="C55" s="2">
        <v>8426</v>
      </c>
      <c r="D55" s="5">
        <v>11497</v>
      </c>
    </row>
  </sheetData>
  <phoneticPr fontId="8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2" t="s">
        <v>69</v>
      </c>
      <c r="P1" s="22"/>
    </row>
    <row r="2" spans="1:23" x14ac:dyDescent="0.35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21">
        <v>1.506125138</v>
      </c>
      <c r="C4" s="21">
        <v>21.298731712000002</v>
      </c>
      <c r="D4" s="21">
        <f t="shared" ref="D4:D13" si="0">C4-B4</f>
        <v>19.792606574000001</v>
      </c>
      <c r="E4" s="21">
        <v>14.626758614</v>
      </c>
      <c r="F4" s="21">
        <v>21.619086839000001</v>
      </c>
      <c r="G4" s="21">
        <f t="shared" ref="G4:G13" si="1">F4-E4</f>
        <v>6.9923282250000014</v>
      </c>
      <c r="H4" s="21">
        <v>9.141719247000001</v>
      </c>
      <c r="I4" s="21">
        <v>21.894432646000002</v>
      </c>
      <c r="J4" s="21">
        <f t="shared" ref="J4:J13" si="2">I4-H4</f>
        <v>12.752713399000001</v>
      </c>
      <c r="K4" s="21">
        <v>4.2431156999999997E-2</v>
      </c>
      <c r="L4" s="21">
        <v>1.2717563029999999</v>
      </c>
      <c r="M4" s="21">
        <f t="shared" ref="M4:M13" si="3">L4-K4</f>
        <v>1.2293251459999999</v>
      </c>
      <c r="N4" s="21">
        <v>0</v>
      </c>
      <c r="O4" s="21">
        <v>0.36941771200000001</v>
      </c>
      <c r="P4" s="21">
        <f t="shared" ref="P4:P13" si="4">O4-N4</f>
        <v>0.36941771200000001</v>
      </c>
      <c r="Q4" s="21">
        <v>1.380334449</v>
      </c>
      <c r="R4" s="21">
        <v>4.773331013</v>
      </c>
      <c r="S4" s="21">
        <f t="shared" ref="S4:S13" si="5">R4-Q4</f>
        <v>3.3929965639999997</v>
      </c>
      <c r="T4" s="21">
        <v>26.697368605000005</v>
      </c>
      <c r="U4" s="21">
        <v>71.226756225000003</v>
      </c>
      <c r="V4" s="21">
        <f t="shared" ref="V4:V12" si="6">U4-T4</f>
        <v>44.529387619999994</v>
      </c>
    </row>
    <row r="5" spans="1:23" x14ac:dyDescent="0.35">
      <c r="A5">
        <v>2010</v>
      </c>
      <c r="B5" s="21">
        <v>2.125043523</v>
      </c>
      <c r="C5" s="21">
        <v>86.258355309999999</v>
      </c>
      <c r="D5" s="21">
        <f t="shared" si="0"/>
        <v>84.133311786999997</v>
      </c>
      <c r="E5" s="21">
        <v>18.254944850000001</v>
      </c>
      <c r="F5" s="21">
        <v>27.581182480999999</v>
      </c>
      <c r="G5" s="21">
        <f t="shared" si="1"/>
        <v>9.3262376309999979</v>
      </c>
      <c r="H5" s="21">
        <v>8.5797852330000008</v>
      </c>
      <c r="I5" s="21">
        <v>45.406098114000002</v>
      </c>
      <c r="J5" s="21">
        <f t="shared" si="2"/>
        <v>36.826312881</v>
      </c>
      <c r="K5" s="21">
        <v>10.423761963</v>
      </c>
      <c r="L5" s="21">
        <v>53.277422489999999</v>
      </c>
      <c r="M5" s="21">
        <f t="shared" si="3"/>
        <v>42.853660527000002</v>
      </c>
      <c r="N5" s="21">
        <v>5.7556500000000002E-3</v>
      </c>
      <c r="O5" s="21">
        <v>0.86363680999999992</v>
      </c>
      <c r="P5" s="21">
        <f t="shared" si="4"/>
        <v>0.85788115999999992</v>
      </c>
      <c r="Q5" s="21">
        <v>13.756153020999999</v>
      </c>
      <c r="R5" s="21">
        <v>20.146595412</v>
      </c>
      <c r="S5" s="21">
        <f t="shared" si="5"/>
        <v>6.3904423910000006</v>
      </c>
      <c r="T5" s="21">
        <v>53.145444239999996</v>
      </c>
      <c r="U5" s="21">
        <v>233.53329061699998</v>
      </c>
      <c r="V5" s="21">
        <f t="shared" si="6"/>
        <v>180.38784637699999</v>
      </c>
    </row>
    <row r="6" spans="1:23" x14ac:dyDescent="0.35">
      <c r="A6">
        <v>2011</v>
      </c>
      <c r="B6" s="21">
        <v>58.920765185999997</v>
      </c>
      <c r="C6" s="21">
        <v>312.07010306300003</v>
      </c>
      <c r="D6" s="21">
        <f t="shared" si="0"/>
        <v>253.14933787700005</v>
      </c>
      <c r="E6" s="21">
        <v>44.214342492999997</v>
      </c>
      <c r="F6" s="21">
        <v>75.417365648000001</v>
      </c>
      <c r="G6" s="21">
        <f t="shared" si="1"/>
        <v>31.203023155000004</v>
      </c>
      <c r="H6" s="21">
        <v>5.0342547050000004</v>
      </c>
      <c r="I6" s="21">
        <v>11.344362992000001</v>
      </c>
      <c r="J6" s="21">
        <f t="shared" si="2"/>
        <v>6.3101082870000003</v>
      </c>
      <c r="K6" s="21">
        <v>0.60428240700000002</v>
      </c>
      <c r="L6" s="21">
        <v>6.8710232769999999</v>
      </c>
      <c r="M6" s="21">
        <f t="shared" si="3"/>
        <v>6.2667408699999996</v>
      </c>
      <c r="N6" s="21">
        <v>0</v>
      </c>
      <c r="O6" s="21">
        <v>0.89398080099999999</v>
      </c>
      <c r="P6" s="21">
        <f t="shared" si="4"/>
        <v>0.89398080099999999</v>
      </c>
      <c r="Q6" s="21">
        <v>26.374866472000001</v>
      </c>
      <c r="R6" s="21">
        <v>37.818647458999997</v>
      </c>
      <c r="S6" s="21">
        <f t="shared" si="5"/>
        <v>11.443780986999997</v>
      </c>
      <c r="T6" s="21">
        <v>135.14851126299999</v>
      </c>
      <c r="U6" s="21">
        <v>444.41548324000001</v>
      </c>
      <c r="V6" s="21">
        <f t="shared" si="6"/>
        <v>309.26697197700003</v>
      </c>
    </row>
    <row r="7" spans="1:23" x14ac:dyDescent="0.35">
      <c r="A7">
        <v>2012</v>
      </c>
      <c r="B7" s="21">
        <v>2.6779251460000002</v>
      </c>
      <c r="C7" s="21">
        <v>31.818383356999998</v>
      </c>
      <c r="D7" s="21">
        <f t="shared" si="0"/>
        <v>29.140458210999999</v>
      </c>
      <c r="E7" s="21">
        <v>63.407857145000001</v>
      </c>
      <c r="F7" s="21">
        <v>124.735056688</v>
      </c>
      <c r="G7" s="21">
        <f t="shared" si="1"/>
        <v>61.327199542999999</v>
      </c>
      <c r="H7" s="21">
        <v>5.6436936050000002</v>
      </c>
      <c r="I7" s="21">
        <v>30.182794613999999</v>
      </c>
      <c r="J7" s="21">
        <f t="shared" si="2"/>
        <v>24.539101008999999</v>
      </c>
      <c r="K7" s="21">
        <v>0.13344403099999999</v>
      </c>
      <c r="L7" s="21">
        <v>3.2636922309999998</v>
      </c>
      <c r="M7" s="21">
        <f t="shared" si="3"/>
        <v>3.1302482</v>
      </c>
      <c r="N7" s="21">
        <v>0.15768908500000001</v>
      </c>
      <c r="O7" s="21">
        <v>1.017146071</v>
      </c>
      <c r="P7" s="21">
        <f t="shared" si="4"/>
        <v>0.85945698599999998</v>
      </c>
      <c r="Q7" s="21">
        <v>0.29893738400000003</v>
      </c>
      <c r="R7" s="21">
        <v>0.82996092799999999</v>
      </c>
      <c r="S7" s="21">
        <f t="shared" si="5"/>
        <v>0.53102354399999996</v>
      </c>
      <c r="T7" s="21">
        <v>72.319546396000021</v>
      </c>
      <c r="U7" s="21">
        <v>191.84703388899999</v>
      </c>
      <c r="V7" s="21">
        <f t="shared" si="6"/>
        <v>119.52748749299997</v>
      </c>
    </row>
    <row r="8" spans="1:23" x14ac:dyDescent="0.35">
      <c r="A8">
        <v>2013</v>
      </c>
      <c r="B8" s="21">
        <v>3.8026830289999998</v>
      </c>
      <c r="C8" s="21">
        <v>62.198161911</v>
      </c>
      <c r="D8" s="21">
        <f t="shared" si="0"/>
        <v>58.395478881999999</v>
      </c>
      <c r="E8" s="21">
        <v>17.710616007000002</v>
      </c>
      <c r="F8" s="21">
        <v>28.649425878999999</v>
      </c>
      <c r="G8" s="21">
        <f t="shared" si="1"/>
        <v>10.938809871999997</v>
      </c>
      <c r="H8" s="21">
        <v>15.124021466</v>
      </c>
      <c r="I8" s="21">
        <v>35.317257017999999</v>
      </c>
      <c r="J8" s="21">
        <f t="shared" si="2"/>
        <v>20.193235551999997</v>
      </c>
      <c r="K8" s="21">
        <v>0.32566889300000001</v>
      </c>
      <c r="L8" s="21">
        <v>9.1348852869999995</v>
      </c>
      <c r="M8" s="21">
        <f t="shared" si="3"/>
        <v>8.8092163939999999</v>
      </c>
      <c r="N8" s="21">
        <v>0.26309725300000003</v>
      </c>
      <c r="O8" s="21">
        <v>0.68486828799999999</v>
      </c>
      <c r="P8" s="21">
        <f t="shared" si="4"/>
        <v>0.42177103499999996</v>
      </c>
      <c r="Q8" s="21">
        <v>1.397260272</v>
      </c>
      <c r="R8" s="21">
        <v>2.9520937620000001</v>
      </c>
      <c r="S8" s="21">
        <f t="shared" si="5"/>
        <v>1.55483349</v>
      </c>
      <c r="T8" s="21">
        <v>38.623346920000003</v>
      </c>
      <c r="U8" s="21">
        <v>138.93669214499999</v>
      </c>
      <c r="V8" s="21">
        <f t="shared" si="6"/>
        <v>100.31334522499999</v>
      </c>
    </row>
    <row r="9" spans="1:23" x14ac:dyDescent="0.35">
      <c r="A9">
        <v>2014</v>
      </c>
      <c r="B9" s="21">
        <v>4.4320393190000003</v>
      </c>
      <c r="C9" s="21">
        <v>52.587281097000002</v>
      </c>
      <c r="D9" s="21">
        <f t="shared" si="0"/>
        <v>48.155241778000004</v>
      </c>
      <c r="E9" s="21">
        <v>17.368101750000001</v>
      </c>
      <c r="F9" s="21">
        <v>28.724013136</v>
      </c>
      <c r="G9" s="21">
        <f t="shared" si="1"/>
        <v>11.355911385999999</v>
      </c>
      <c r="H9" s="21">
        <v>6.0226203199999997</v>
      </c>
      <c r="I9" s="21">
        <v>16.338674839999999</v>
      </c>
      <c r="J9" s="21">
        <f t="shared" si="2"/>
        <v>10.31605452</v>
      </c>
      <c r="K9" s="21">
        <v>2.1287267000000001</v>
      </c>
      <c r="L9" s="21">
        <v>8.3399051590000006</v>
      </c>
      <c r="M9" s="21">
        <f t="shared" si="3"/>
        <v>6.211178459000001</v>
      </c>
      <c r="N9" s="21">
        <v>5.2234498999999997E-2</v>
      </c>
      <c r="O9" s="21">
        <v>0.69099469800000002</v>
      </c>
      <c r="P9" s="21">
        <f t="shared" si="4"/>
        <v>0.63876019900000003</v>
      </c>
      <c r="Q9" s="21">
        <v>1.305541404</v>
      </c>
      <c r="R9" s="21">
        <v>2.4479776179999999</v>
      </c>
      <c r="S9" s="21">
        <f t="shared" si="5"/>
        <v>1.1424362139999999</v>
      </c>
      <c r="T9" s="21">
        <v>31.309263992000002</v>
      </c>
      <c r="U9" s="21">
        <v>109.12884654800001</v>
      </c>
      <c r="V9" s="21">
        <f t="shared" si="6"/>
        <v>77.819582556000015</v>
      </c>
    </row>
    <row r="10" spans="1:23" x14ac:dyDescent="0.35">
      <c r="A10">
        <v>2015</v>
      </c>
      <c r="B10" s="21">
        <v>4.2639392410000001</v>
      </c>
      <c r="C10" s="21">
        <v>35.765565897999998</v>
      </c>
      <c r="D10" s="21">
        <f t="shared" si="0"/>
        <v>31.501626656999999</v>
      </c>
      <c r="E10" s="21">
        <v>17.207428437999997</v>
      </c>
      <c r="F10" s="21">
        <v>30.002274983</v>
      </c>
      <c r="G10" s="21">
        <f t="shared" si="1"/>
        <v>12.794846545000002</v>
      </c>
      <c r="H10" s="21">
        <v>4.3540854410000005</v>
      </c>
      <c r="I10" s="21">
        <v>10.717438968</v>
      </c>
      <c r="J10" s="21">
        <f t="shared" si="2"/>
        <v>6.3633535269999992</v>
      </c>
      <c r="K10" s="21">
        <v>1.2966740259999998</v>
      </c>
      <c r="L10" s="21">
        <v>5.3895275490000003</v>
      </c>
      <c r="M10" s="21">
        <f t="shared" si="3"/>
        <v>4.0928535230000005</v>
      </c>
      <c r="N10" s="21">
        <v>0</v>
      </c>
      <c r="O10" s="21">
        <v>1.1478349670000001</v>
      </c>
      <c r="P10" s="21">
        <f t="shared" si="4"/>
        <v>1.1478349670000001</v>
      </c>
      <c r="Q10" s="21">
        <v>2.1857523620000001</v>
      </c>
      <c r="R10" s="21">
        <v>3.1714968809999999</v>
      </c>
      <c r="S10" s="21">
        <f t="shared" si="5"/>
        <v>0.98574451899999982</v>
      </c>
      <c r="T10" s="21">
        <v>29.307879507999999</v>
      </c>
      <c r="U10" s="21">
        <v>86.194139246000006</v>
      </c>
      <c r="V10" s="21">
        <f t="shared" si="6"/>
        <v>56.886259738000007</v>
      </c>
    </row>
    <row r="11" spans="1:23" x14ac:dyDescent="0.35">
      <c r="A11">
        <v>2016</v>
      </c>
      <c r="B11" s="21">
        <v>7.9006647880000003</v>
      </c>
      <c r="C11" s="21">
        <v>84.712709789999991</v>
      </c>
      <c r="D11" s="21">
        <f t="shared" si="0"/>
        <v>76.812045001999991</v>
      </c>
      <c r="E11" s="21">
        <v>31.165994895000001</v>
      </c>
      <c r="F11" s="21">
        <v>62.290291889000002</v>
      </c>
      <c r="G11" s="21">
        <f t="shared" si="1"/>
        <v>31.124296994000002</v>
      </c>
      <c r="H11" s="21">
        <v>5.3425631180000002</v>
      </c>
      <c r="I11" s="21">
        <v>13.329874353999999</v>
      </c>
      <c r="J11" s="21">
        <f t="shared" si="2"/>
        <v>7.9873112359999991</v>
      </c>
      <c r="K11" s="21">
        <v>0.73411102100000003</v>
      </c>
      <c r="L11" s="21">
        <v>5.862546676</v>
      </c>
      <c r="M11" s="21">
        <f t="shared" si="3"/>
        <v>5.1284356549999996</v>
      </c>
      <c r="N11" s="21">
        <v>0.20642528799999998</v>
      </c>
      <c r="O11" s="21">
        <v>1.438616337</v>
      </c>
      <c r="P11" s="21">
        <f t="shared" si="4"/>
        <v>1.2321910490000001</v>
      </c>
      <c r="Q11" s="21">
        <v>3.395988295</v>
      </c>
      <c r="R11" s="21">
        <v>6.6986975769999999</v>
      </c>
      <c r="S11" s="21">
        <f t="shared" si="5"/>
        <v>3.3027092819999999</v>
      </c>
      <c r="T11" s="21">
        <v>48.745747405000003</v>
      </c>
      <c r="U11" s="21">
        <v>174.33273662300002</v>
      </c>
      <c r="V11" s="21">
        <f t="shared" si="6"/>
        <v>125.58698921800001</v>
      </c>
    </row>
    <row r="12" spans="1:23" x14ac:dyDescent="0.35">
      <c r="A12">
        <v>2017</v>
      </c>
      <c r="B12" s="21">
        <v>3.0231553720000002</v>
      </c>
      <c r="C12" s="21">
        <v>29.823988273999998</v>
      </c>
      <c r="D12" s="21">
        <f t="shared" si="0"/>
        <v>26.800832901999996</v>
      </c>
      <c r="E12" s="21">
        <v>119.23100902299998</v>
      </c>
      <c r="F12" s="21">
        <v>244.65041471199996</v>
      </c>
      <c r="G12" s="21">
        <f t="shared" si="1"/>
        <v>125.41940568899997</v>
      </c>
      <c r="H12" s="21">
        <v>10.72468762126557</v>
      </c>
      <c r="I12" s="21">
        <v>23.343099892006897</v>
      </c>
      <c r="J12" s="21">
        <f t="shared" si="2"/>
        <v>12.618412270741327</v>
      </c>
      <c r="K12" s="21">
        <v>4.9227754844261131</v>
      </c>
      <c r="L12" s="21">
        <v>31.969248784914395</v>
      </c>
      <c r="M12" s="21">
        <f t="shared" si="3"/>
        <v>27.04647330048828</v>
      </c>
      <c r="N12" s="21">
        <v>0.41370688100000003</v>
      </c>
      <c r="O12" s="21">
        <v>2.5671448140000002</v>
      </c>
      <c r="P12" s="21">
        <f t="shared" si="4"/>
        <v>2.1534379330000002</v>
      </c>
      <c r="Q12" s="21">
        <v>2.2006313980000001</v>
      </c>
      <c r="R12" s="21">
        <v>3.4285080039999998</v>
      </c>
      <c r="S12" s="21">
        <f t="shared" si="5"/>
        <v>1.2278766059999997</v>
      </c>
      <c r="T12" s="21">
        <v>140.51596577969167</v>
      </c>
      <c r="U12" s="21">
        <v>335.78240448092129</v>
      </c>
      <c r="V12" s="21">
        <f t="shared" si="6"/>
        <v>195.26643870122962</v>
      </c>
    </row>
    <row r="13" spans="1:23" ht="14.15" x14ac:dyDescent="0.35">
      <c r="A13">
        <v>2018</v>
      </c>
      <c r="B13" s="21">
        <v>19.517483071999997</v>
      </c>
      <c r="C13" s="21">
        <v>53.778919564000006</v>
      </c>
      <c r="D13" s="21">
        <f t="shared" si="0"/>
        <v>34.261436492000009</v>
      </c>
      <c r="E13" s="21">
        <v>50.364035393000002</v>
      </c>
      <c r="F13" s="21">
        <v>77.734518668999996</v>
      </c>
      <c r="G13" s="21">
        <f t="shared" si="1"/>
        <v>27.370483275999995</v>
      </c>
      <c r="H13" s="21">
        <v>5.0130045179999998</v>
      </c>
      <c r="I13" s="21">
        <v>17.479199647000002</v>
      </c>
      <c r="J13" s="21">
        <f t="shared" si="2"/>
        <v>12.466195129000003</v>
      </c>
      <c r="K13" s="21">
        <v>0.03</v>
      </c>
      <c r="L13" s="21">
        <v>3.48</v>
      </c>
      <c r="M13" s="21">
        <f t="shared" si="3"/>
        <v>3.45</v>
      </c>
      <c r="N13" s="21">
        <v>5.6486010000000005E-3</v>
      </c>
      <c r="O13" s="21">
        <v>1.0976088749999999</v>
      </c>
      <c r="P13" s="21">
        <f t="shared" si="4"/>
        <v>1.0919602739999998</v>
      </c>
      <c r="Q13" s="21">
        <v>1.1564035060000002</v>
      </c>
      <c r="R13" s="21">
        <v>1.804481035</v>
      </c>
      <c r="S13" s="21">
        <f t="shared" si="5"/>
        <v>0.64807752899999982</v>
      </c>
      <c r="T13" s="21">
        <v>76.086575089999997</v>
      </c>
      <c r="U13" s="21">
        <v>155.37472779000001</v>
      </c>
      <c r="V13" s="21">
        <f>U13-T13</f>
        <v>79.288152700000012</v>
      </c>
      <c r="W13" s="26" t="s">
        <v>67</v>
      </c>
    </row>
    <row r="31" spans="29:29" x14ac:dyDescent="0.35">
      <c r="AC31" s="22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2" t="s">
        <v>69</v>
      </c>
      <c r="P1" s="22"/>
    </row>
    <row r="2" spans="1:23" x14ac:dyDescent="0.35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21">
        <v>1.506125138</v>
      </c>
      <c r="C4" s="21">
        <v>21.298731712000002</v>
      </c>
      <c r="D4" s="21">
        <f t="shared" ref="D4:D13" si="0">C4-B4</f>
        <v>19.792606574000001</v>
      </c>
      <c r="E4" s="21">
        <v>14.626758614</v>
      </c>
      <c r="F4" s="21">
        <v>21.619086839000001</v>
      </c>
      <c r="G4" s="21">
        <f t="shared" ref="G4:G13" si="1">F4-E4</f>
        <v>6.9923282250000014</v>
      </c>
      <c r="H4" s="21">
        <v>9.141719247000001</v>
      </c>
      <c r="I4" s="21">
        <v>21.894432646000002</v>
      </c>
      <c r="J4" s="21">
        <f t="shared" ref="J4:J13" si="2">I4-H4</f>
        <v>12.752713399000001</v>
      </c>
      <c r="K4" s="21">
        <v>4.2431156999999997E-2</v>
      </c>
      <c r="L4" s="21">
        <v>1.2717563029999999</v>
      </c>
      <c r="M4" s="21">
        <f t="shared" ref="M4:M13" si="3">L4-K4</f>
        <v>1.2293251459999999</v>
      </c>
      <c r="N4" s="21">
        <v>0</v>
      </c>
      <c r="O4" s="21">
        <v>0.36941771200000001</v>
      </c>
      <c r="P4" s="21">
        <f t="shared" ref="P4:P13" si="4">O4-N4</f>
        <v>0.36941771200000001</v>
      </c>
      <c r="Q4" s="21">
        <v>1.380334449</v>
      </c>
      <c r="R4" s="21">
        <v>4.773331013</v>
      </c>
      <c r="S4" s="21">
        <f t="shared" ref="S4:S13" si="5">R4-Q4</f>
        <v>3.3929965639999997</v>
      </c>
      <c r="T4" s="21">
        <v>26.697368605000005</v>
      </c>
      <c r="U4" s="21">
        <v>71.226756225000003</v>
      </c>
      <c r="V4" s="21">
        <f t="shared" ref="V4:V12" si="6">U4-T4</f>
        <v>44.529387619999994</v>
      </c>
    </row>
    <row r="5" spans="1:23" x14ac:dyDescent="0.35">
      <c r="A5">
        <v>2010</v>
      </c>
      <c r="B5" s="21">
        <v>2.125043523</v>
      </c>
      <c r="C5" s="21">
        <v>86.258355309999999</v>
      </c>
      <c r="D5" s="21">
        <f t="shared" si="0"/>
        <v>84.133311786999997</v>
      </c>
      <c r="E5" s="21">
        <v>18.254944850000001</v>
      </c>
      <c r="F5" s="21">
        <v>27.581182480999999</v>
      </c>
      <c r="G5" s="21">
        <f t="shared" si="1"/>
        <v>9.3262376309999979</v>
      </c>
      <c r="H5" s="21">
        <v>8.5797852330000008</v>
      </c>
      <c r="I5" s="21">
        <v>45.406098114000002</v>
      </c>
      <c r="J5" s="21">
        <f t="shared" si="2"/>
        <v>36.826312881</v>
      </c>
      <c r="K5" s="21">
        <v>10.423761963</v>
      </c>
      <c r="L5" s="21">
        <v>53.277422489999999</v>
      </c>
      <c r="M5" s="21">
        <f t="shared" si="3"/>
        <v>42.853660527000002</v>
      </c>
      <c r="N5" s="21">
        <v>5.7556500000000002E-3</v>
      </c>
      <c r="O5" s="21">
        <v>0.86363680999999992</v>
      </c>
      <c r="P5" s="21">
        <f t="shared" si="4"/>
        <v>0.85788115999999992</v>
      </c>
      <c r="Q5" s="21">
        <v>13.756153020999999</v>
      </c>
      <c r="R5" s="21">
        <v>20.146595412</v>
      </c>
      <c r="S5" s="21">
        <f t="shared" si="5"/>
        <v>6.3904423910000006</v>
      </c>
      <c r="T5" s="21">
        <v>53.145444239999996</v>
      </c>
      <c r="U5" s="21">
        <v>233.53329061699998</v>
      </c>
      <c r="V5" s="21">
        <f t="shared" si="6"/>
        <v>180.38784637699999</v>
      </c>
    </row>
    <row r="6" spans="1:23" x14ac:dyDescent="0.35">
      <c r="A6">
        <v>2011</v>
      </c>
      <c r="B6" s="21">
        <v>58.920765185999997</v>
      </c>
      <c r="C6" s="21">
        <v>312.07010306300003</v>
      </c>
      <c r="D6" s="21">
        <f t="shared" si="0"/>
        <v>253.14933787700005</v>
      </c>
      <c r="E6" s="21">
        <v>44.214342492999997</v>
      </c>
      <c r="F6" s="21">
        <v>75.417365648000001</v>
      </c>
      <c r="G6" s="21">
        <f t="shared" si="1"/>
        <v>31.203023155000004</v>
      </c>
      <c r="H6" s="21">
        <v>5.0342547050000004</v>
      </c>
      <c r="I6" s="21">
        <v>11.344362992000001</v>
      </c>
      <c r="J6" s="21">
        <f t="shared" si="2"/>
        <v>6.3101082870000003</v>
      </c>
      <c r="K6" s="21">
        <v>0.60428240700000002</v>
      </c>
      <c r="L6" s="21">
        <v>6.8710232769999999</v>
      </c>
      <c r="M6" s="21">
        <f t="shared" si="3"/>
        <v>6.2667408699999996</v>
      </c>
      <c r="N6" s="21">
        <v>0</v>
      </c>
      <c r="O6" s="21">
        <v>0.89398080099999999</v>
      </c>
      <c r="P6" s="21">
        <f t="shared" si="4"/>
        <v>0.89398080099999999</v>
      </c>
      <c r="Q6" s="21">
        <v>26.374866472000001</v>
      </c>
      <c r="R6" s="21">
        <v>37.818647458999997</v>
      </c>
      <c r="S6" s="21">
        <f t="shared" si="5"/>
        <v>11.443780986999997</v>
      </c>
      <c r="T6" s="21">
        <v>135.14851126299999</v>
      </c>
      <c r="U6" s="21">
        <v>444.41548324000001</v>
      </c>
      <c r="V6" s="21">
        <f t="shared" si="6"/>
        <v>309.26697197700003</v>
      </c>
    </row>
    <row r="7" spans="1:23" x14ac:dyDescent="0.35">
      <c r="A7">
        <v>2012</v>
      </c>
      <c r="B7" s="21">
        <v>2.6779251460000002</v>
      </c>
      <c r="C7" s="21">
        <v>31.818383356999998</v>
      </c>
      <c r="D7" s="21">
        <f t="shared" si="0"/>
        <v>29.140458210999999</v>
      </c>
      <c r="E7" s="21">
        <v>63.407857145000001</v>
      </c>
      <c r="F7" s="21">
        <v>124.735056688</v>
      </c>
      <c r="G7" s="21">
        <f t="shared" si="1"/>
        <v>61.327199542999999</v>
      </c>
      <c r="H7" s="21">
        <v>5.6436936050000002</v>
      </c>
      <c r="I7" s="21">
        <v>30.182794613999999</v>
      </c>
      <c r="J7" s="21">
        <f t="shared" si="2"/>
        <v>24.539101008999999</v>
      </c>
      <c r="K7" s="21">
        <v>0.13344403099999999</v>
      </c>
      <c r="L7" s="21">
        <v>3.2636922309999998</v>
      </c>
      <c r="M7" s="21">
        <f t="shared" si="3"/>
        <v>3.1302482</v>
      </c>
      <c r="N7" s="21">
        <v>0.15768908500000001</v>
      </c>
      <c r="O7" s="21">
        <v>1.017146071</v>
      </c>
      <c r="P7" s="21">
        <f t="shared" si="4"/>
        <v>0.85945698599999998</v>
      </c>
      <c r="Q7" s="21">
        <v>0.29893738400000003</v>
      </c>
      <c r="R7" s="21">
        <v>0.82996092799999999</v>
      </c>
      <c r="S7" s="21">
        <f t="shared" si="5"/>
        <v>0.53102354399999996</v>
      </c>
      <c r="T7" s="21">
        <v>72.319546396000021</v>
      </c>
      <c r="U7" s="21">
        <v>191.84703388899999</v>
      </c>
      <c r="V7" s="21">
        <f t="shared" si="6"/>
        <v>119.52748749299997</v>
      </c>
    </row>
    <row r="8" spans="1:23" x14ac:dyDescent="0.35">
      <c r="A8">
        <v>2013</v>
      </c>
      <c r="B8" s="21">
        <v>3.8026830289999998</v>
      </c>
      <c r="C8" s="21">
        <v>62.198161911</v>
      </c>
      <c r="D8" s="21">
        <f t="shared" si="0"/>
        <v>58.395478881999999</v>
      </c>
      <c r="E8" s="21">
        <v>17.710616007000002</v>
      </c>
      <c r="F8" s="21">
        <v>28.649425878999999</v>
      </c>
      <c r="G8" s="21">
        <f t="shared" si="1"/>
        <v>10.938809871999997</v>
      </c>
      <c r="H8" s="21">
        <v>15.124021466</v>
      </c>
      <c r="I8" s="21">
        <v>35.317257017999999</v>
      </c>
      <c r="J8" s="21">
        <f t="shared" si="2"/>
        <v>20.193235551999997</v>
      </c>
      <c r="K8" s="21">
        <v>0.32566889300000001</v>
      </c>
      <c r="L8" s="21">
        <v>9.1348852869999995</v>
      </c>
      <c r="M8" s="21">
        <f t="shared" si="3"/>
        <v>8.8092163939999999</v>
      </c>
      <c r="N8" s="21">
        <v>0.26309725300000003</v>
      </c>
      <c r="O8" s="21">
        <v>0.68486828799999999</v>
      </c>
      <c r="P8" s="21">
        <f t="shared" si="4"/>
        <v>0.42177103499999996</v>
      </c>
      <c r="Q8" s="21">
        <v>1.397260272</v>
      </c>
      <c r="R8" s="21">
        <v>2.9520937620000001</v>
      </c>
      <c r="S8" s="21">
        <f t="shared" si="5"/>
        <v>1.55483349</v>
      </c>
      <c r="T8" s="21">
        <v>38.623346920000003</v>
      </c>
      <c r="U8" s="21">
        <v>138.93669214499999</v>
      </c>
      <c r="V8" s="21">
        <f t="shared" si="6"/>
        <v>100.31334522499999</v>
      </c>
    </row>
    <row r="9" spans="1:23" x14ac:dyDescent="0.35">
      <c r="A9">
        <v>2014</v>
      </c>
      <c r="B9" s="21">
        <v>4.4320393190000003</v>
      </c>
      <c r="C9" s="21">
        <v>52.587281097000002</v>
      </c>
      <c r="D9" s="21">
        <f t="shared" si="0"/>
        <v>48.155241778000004</v>
      </c>
      <c r="E9" s="21">
        <v>17.368101750000001</v>
      </c>
      <c r="F9" s="21">
        <v>28.724013136</v>
      </c>
      <c r="G9" s="21">
        <f t="shared" si="1"/>
        <v>11.355911385999999</v>
      </c>
      <c r="H9" s="21">
        <v>6.0226203199999997</v>
      </c>
      <c r="I9" s="21">
        <v>16.338674839999999</v>
      </c>
      <c r="J9" s="21">
        <f t="shared" si="2"/>
        <v>10.31605452</v>
      </c>
      <c r="K9" s="21">
        <v>2.1287267000000001</v>
      </c>
      <c r="L9" s="21">
        <v>8.3399051590000006</v>
      </c>
      <c r="M9" s="21">
        <f t="shared" si="3"/>
        <v>6.211178459000001</v>
      </c>
      <c r="N9" s="21">
        <v>5.2234498999999997E-2</v>
      </c>
      <c r="O9" s="21">
        <v>0.69099469800000002</v>
      </c>
      <c r="P9" s="21">
        <f t="shared" si="4"/>
        <v>0.63876019900000003</v>
      </c>
      <c r="Q9" s="21">
        <v>1.305541404</v>
      </c>
      <c r="R9" s="21">
        <v>2.4479776179999999</v>
      </c>
      <c r="S9" s="21">
        <f t="shared" si="5"/>
        <v>1.1424362139999999</v>
      </c>
      <c r="T9" s="21">
        <v>31.309263992000002</v>
      </c>
      <c r="U9" s="21">
        <v>109.12884654800001</v>
      </c>
      <c r="V9" s="21">
        <f t="shared" si="6"/>
        <v>77.819582556000015</v>
      </c>
    </row>
    <row r="10" spans="1:23" x14ac:dyDescent="0.35">
      <c r="A10">
        <v>2015</v>
      </c>
      <c r="B10" s="21">
        <v>4.2639392410000001</v>
      </c>
      <c r="C10" s="21">
        <v>35.765565897999998</v>
      </c>
      <c r="D10" s="21">
        <f t="shared" si="0"/>
        <v>31.501626656999999</v>
      </c>
      <c r="E10" s="21">
        <v>17.207428437999997</v>
      </c>
      <c r="F10" s="21">
        <v>30.002274983</v>
      </c>
      <c r="G10" s="21">
        <f t="shared" si="1"/>
        <v>12.794846545000002</v>
      </c>
      <c r="H10" s="21">
        <v>4.3540854410000005</v>
      </c>
      <c r="I10" s="21">
        <v>10.717438968</v>
      </c>
      <c r="J10" s="21">
        <f t="shared" si="2"/>
        <v>6.3633535269999992</v>
      </c>
      <c r="K10" s="21">
        <v>1.2966740259999998</v>
      </c>
      <c r="L10" s="21">
        <v>5.3895275490000003</v>
      </c>
      <c r="M10" s="21">
        <f t="shared" si="3"/>
        <v>4.0928535230000005</v>
      </c>
      <c r="N10" s="21">
        <v>0</v>
      </c>
      <c r="O10" s="21">
        <v>1.1478349670000001</v>
      </c>
      <c r="P10" s="21">
        <f t="shared" si="4"/>
        <v>1.1478349670000001</v>
      </c>
      <c r="Q10" s="21">
        <v>2.1857523620000001</v>
      </c>
      <c r="R10" s="21">
        <v>3.1714968809999999</v>
      </c>
      <c r="S10" s="21">
        <f t="shared" si="5"/>
        <v>0.98574451899999982</v>
      </c>
      <c r="T10" s="21">
        <v>29.307879507999999</v>
      </c>
      <c r="U10" s="21">
        <v>86.194139246000006</v>
      </c>
      <c r="V10" s="21">
        <f t="shared" si="6"/>
        <v>56.886259738000007</v>
      </c>
    </row>
    <row r="11" spans="1:23" x14ac:dyDescent="0.35">
      <c r="A11">
        <v>2016</v>
      </c>
      <c r="B11" s="21">
        <v>7.9006647880000003</v>
      </c>
      <c r="C11" s="21">
        <v>84.712709789999991</v>
      </c>
      <c r="D11" s="21">
        <f t="shared" si="0"/>
        <v>76.812045001999991</v>
      </c>
      <c r="E11" s="21">
        <v>31.165994895000001</v>
      </c>
      <c r="F11" s="21">
        <v>62.290291889000002</v>
      </c>
      <c r="G11" s="21">
        <f t="shared" si="1"/>
        <v>31.124296994000002</v>
      </c>
      <c r="H11" s="21">
        <v>5.3425631180000002</v>
      </c>
      <c r="I11" s="21">
        <v>13.329874353999999</v>
      </c>
      <c r="J11" s="21">
        <f t="shared" si="2"/>
        <v>7.9873112359999991</v>
      </c>
      <c r="K11" s="21">
        <v>0.73411102100000003</v>
      </c>
      <c r="L11" s="21">
        <v>5.862546676</v>
      </c>
      <c r="M11" s="21">
        <f t="shared" si="3"/>
        <v>5.1284356549999996</v>
      </c>
      <c r="N11" s="21">
        <v>0.20642528799999998</v>
      </c>
      <c r="O11" s="21">
        <v>1.438616337</v>
      </c>
      <c r="P11" s="21">
        <f t="shared" si="4"/>
        <v>1.2321910490000001</v>
      </c>
      <c r="Q11" s="21">
        <v>3.395988295</v>
      </c>
      <c r="R11" s="21">
        <v>6.6986975769999999</v>
      </c>
      <c r="S11" s="21">
        <f t="shared" si="5"/>
        <v>3.3027092819999999</v>
      </c>
      <c r="T11" s="21">
        <v>48.745747405000003</v>
      </c>
      <c r="U11" s="21">
        <v>174.33273662300002</v>
      </c>
      <c r="V11" s="21">
        <f t="shared" si="6"/>
        <v>125.58698921800001</v>
      </c>
    </row>
    <row r="12" spans="1:23" x14ac:dyDescent="0.35">
      <c r="A12">
        <v>2017</v>
      </c>
      <c r="B12" s="21">
        <v>3.0231553720000002</v>
      </c>
      <c r="C12" s="21">
        <v>29.823988273999998</v>
      </c>
      <c r="D12" s="21">
        <f t="shared" si="0"/>
        <v>26.800832901999996</v>
      </c>
      <c r="E12" s="21">
        <v>119.23100902299998</v>
      </c>
      <c r="F12" s="21">
        <v>244.65041471199996</v>
      </c>
      <c r="G12" s="21">
        <f t="shared" si="1"/>
        <v>125.41940568899997</v>
      </c>
      <c r="H12" s="21">
        <v>10.72468762126557</v>
      </c>
      <c r="I12" s="21">
        <v>23.343099892006897</v>
      </c>
      <c r="J12" s="21">
        <f t="shared" si="2"/>
        <v>12.618412270741327</v>
      </c>
      <c r="K12" s="21">
        <v>4.9227754844261131</v>
      </c>
      <c r="L12" s="21">
        <v>31.969248784914395</v>
      </c>
      <c r="M12" s="21">
        <f t="shared" si="3"/>
        <v>27.04647330048828</v>
      </c>
      <c r="N12" s="21">
        <v>0.41370688100000003</v>
      </c>
      <c r="O12" s="21">
        <v>2.5671448140000002</v>
      </c>
      <c r="P12" s="21">
        <f t="shared" si="4"/>
        <v>2.1534379330000002</v>
      </c>
      <c r="Q12" s="21">
        <v>2.2006313980000001</v>
      </c>
      <c r="R12" s="21">
        <v>3.4285080039999998</v>
      </c>
      <c r="S12" s="21">
        <f t="shared" si="5"/>
        <v>1.2278766059999997</v>
      </c>
      <c r="T12" s="21">
        <v>140.51596577969167</v>
      </c>
      <c r="U12" s="21">
        <v>335.78240448092129</v>
      </c>
      <c r="V12" s="21">
        <f t="shared" si="6"/>
        <v>195.26643870122962</v>
      </c>
    </row>
    <row r="13" spans="1:23" ht="14.15" x14ac:dyDescent="0.35">
      <c r="A13">
        <v>2018</v>
      </c>
      <c r="B13" s="21">
        <v>19.517483071999997</v>
      </c>
      <c r="C13" s="21">
        <v>53.778919564000006</v>
      </c>
      <c r="D13" s="21">
        <f t="shared" si="0"/>
        <v>34.261436492000009</v>
      </c>
      <c r="E13" s="21">
        <v>50.364035393000002</v>
      </c>
      <c r="F13" s="21">
        <v>77.734518668999996</v>
      </c>
      <c r="G13" s="21">
        <f t="shared" si="1"/>
        <v>27.370483275999995</v>
      </c>
      <c r="H13" s="21">
        <v>5.0130045179999998</v>
      </c>
      <c r="I13" s="21">
        <v>17.479199647000002</v>
      </c>
      <c r="J13" s="21">
        <f t="shared" si="2"/>
        <v>12.466195129000003</v>
      </c>
      <c r="K13" s="21">
        <v>0.03</v>
      </c>
      <c r="L13" s="21">
        <v>3.48</v>
      </c>
      <c r="M13" s="21">
        <f t="shared" si="3"/>
        <v>3.45</v>
      </c>
      <c r="N13" s="21">
        <v>5.6486010000000005E-3</v>
      </c>
      <c r="O13" s="21">
        <v>1.0976088749999999</v>
      </c>
      <c r="P13" s="21">
        <f t="shared" si="4"/>
        <v>1.0919602739999998</v>
      </c>
      <c r="Q13" s="21">
        <v>1.1564035060000002</v>
      </c>
      <c r="R13" s="21">
        <v>1.804481035</v>
      </c>
      <c r="S13" s="21">
        <f t="shared" si="5"/>
        <v>0.64807752899999982</v>
      </c>
      <c r="T13" s="21">
        <v>76.086575089999997</v>
      </c>
      <c r="U13" s="21">
        <v>155.37472779000001</v>
      </c>
      <c r="V13" s="21">
        <f>U13-T13</f>
        <v>79.288152700000012</v>
      </c>
      <c r="W13" s="26" t="s">
        <v>67</v>
      </c>
    </row>
    <row r="31" spans="29:29" x14ac:dyDescent="0.35">
      <c r="AC31" s="22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2" t="s">
        <v>69</v>
      </c>
      <c r="P1" s="22"/>
    </row>
    <row r="2" spans="1:23" x14ac:dyDescent="0.35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21">
        <v>1.506125138</v>
      </c>
      <c r="C4" s="21">
        <v>21.298731712000002</v>
      </c>
      <c r="D4" s="21">
        <f t="shared" ref="D4:D13" si="0">C4-B4</f>
        <v>19.792606574000001</v>
      </c>
      <c r="E4" s="21">
        <v>14.626758614</v>
      </c>
      <c r="F4" s="21">
        <v>21.619086839000001</v>
      </c>
      <c r="G4" s="21">
        <f t="shared" ref="G4:G13" si="1">F4-E4</f>
        <v>6.9923282250000014</v>
      </c>
      <c r="H4" s="21">
        <v>9.141719247000001</v>
      </c>
      <c r="I4" s="21">
        <v>21.894432646000002</v>
      </c>
      <c r="J4" s="21">
        <f t="shared" ref="J4:J13" si="2">I4-H4</f>
        <v>12.752713399000001</v>
      </c>
      <c r="K4" s="21">
        <v>4.2431156999999997E-2</v>
      </c>
      <c r="L4" s="21">
        <v>1.2717563029999999</v>
      </c>
      <c r="M4" s="21">
        <f t="shared" ref="M4:M13" si="3">L4-K4</f>
        <v>1.2293251459999999</v>
      </c>
      <c r="N4" s="21">
        <v>0</v>
      </c>
      <c r="O4" s="21">
        <v>0.36941771200000001</v>
      </c>
      <c r="P4" s="21">
        <f t="shared" ref="P4:P13" si="4">O4-N4</f>
        <v>0.36941771200000001</v>
      </c>
      <c r="Q4" s="21">
        <v>1.380334449</v>
      </c>
      <c r="R4" s="21">
        <v>4.773331013</v>
      </c>
      <c r="S4" s="21">
        <f t="shared" ref="S4:S13" si="5">R4-Q4</f>
        <v>3.3929965639999997</v>
      </c>
      <c r="T4" s="21">
        <v>26.697368605000005</v>
      </c>
      <c r="U4" s="21">
        <v>71.226756225000003</v>
      </c>
      <c r="V4" s="21">
        <f t="shared" ref="V4:V12" si="6">U4-T4</f>
        <v>44.529387619999994</v>
      </c>
    </row>
    <row r="5" spans="1:23" x14ac:dyDescent="0.35">
      <c r="A5">
        <v>2010</v>
      </c>
      <c r="B5" s="21">
        <v>2.125043523</v>
      </c>
      <c r="C5" s="21">
        <v>86.258355309999999</v>
      </c>
      <c r="D5" s="21">
        <f t="shared" si="0"/>
        <v>84.133311786999997</v>
      </c>
      <c r="E5" s="21">
        <v>18.254944850000001</v>
      </c>
      <c r="F5" s="21">
        <v>27.581182480999999</v>
      </c>
      <c r="G5" s="21">
        <f t="shared" si="1"/>
        <v>9.3262376309999979</v>
      </c>
      <c r="H5" s="21">
        <v>8.5797852330000008</v>
      </c>
      <c r="I5" s="21">
        <v>45.406098114000002</v>
      </c>
      <c r="J5" s="21">
        <f t="shared" si="2"/>
        <v>36.826312881</v>
      </c>
      <c r="K5" s="21">
        <v>10.423761963</v>
      </c>
      <c r="L5" s="21">
        <v>53.277422489999999</v>
      </c>
      <c r="M5" s="21">
        <f t="shared" si="3"/>
        <v>42.853660527000002</v>
      </c>
      <c r="N5" s="21">
        <v>5.7556500000000002E-3</v>
      </c>
      <c r="O5" s="21">
        <v>0.86363680999999992</v>
      </c>
      <c r="P5" s="21">
        <f t="shared" si="4"/>
        <v>0.85788115999999992</v>
      </c>
      <c r="Q5" s="21">
        <v>13.756153020999999</v>
      </c>
      <c r="R5" s="21">
        <v>20.146595412</v>
      </c>
      <c r="S5" s="21">
        <f t="shared" si="5"/>
        <v>6.3904423910000006</v>
      </c>
      <c r="T5" s="21">
        <v>53.145444239999996</v>
      </c>
      <c r="U5" s="21">
        <v>233.53329061699998</v>
      </c>
      <c r="V5" s="21">
        <f t="shared" si="6"/>
        <v>180.38784637699999</v>
      </c>
    </row>
    <row r="6" spans="1:23" x14ac:dyDescent="0.35">
      <c r="A6">
        <v>2011</v>
      </c>
      <c r="B6" s="21">
        <v>58.920765185999997</v>
      </c>
      <c r="C6" s="21">
        <v>312.07010306300003</v>
      </c>
      <c r="D6" s="21">
        <f t="shared" si="0"/>
        <v>253.14933787700005</v>
      </c>
      <c r="E6" s="21">
        <v>44.214342492999997</v>
      </c>
      <c r="F6" s="21">
        <v>75.417365648000001</v>
      </c>
      <c r="G6" s="21">
        <f t="shared" si="1"/>
        <v>31.203023155000004</v>
      </c>
      <c r="H6" s="21">
        <v>5.0342547050000004</v>
      </c>
      <c r="I6" s="21">
        <v>11.344362992000001</v>
      </c>
      <c r="J6" s="21">
        <f t="shared" si="2"/>
        <v>6.3101082870000003</v>
      </c>
      <c r="K6" s="21">
        <v>0.60428240700000002</v>
      </c>
      <c r="L6" s="21">
        <v>6.8710232769999999</v>
      </c>
      <c r="M6" s="21">
        <f t="shared" si="3"/>
        <v>6.2667408699999996</v>
      </c>
      <c r="N6" s="21">
        <v>0</v>
      </c>
      <c r="O6" s="21">
        <v>0.89398080099999999</v>
      </c>
      <c r="P6" s="21">
        <f t="shared" si="4"/>
        <v>0.89398080099999999</v>
      </c>
      <c r="Q6" s="21">
        <v>26.374866472000001</v>
      </c>
      <c r="R6" s="21">
        <v>37.818647458999997</v>
      </c>
      <c r="S6" s="21">
        <f t="shared" si="5"/>
        <v>11.443780986999997</v>
      </c>
      <c r="T6" s="21">
        <v>135.14851126299999</v>
      </c>
      <c r="U6" s="21">
        <v>444.41548324000001</v>
      </c>
      <c r="V6" s="21">
        <f t="shared" si="6"/>
        <v>309.26697197700003</v>
      </c>
    </row>
    <row r="7" spans="1:23" x14ac:dyDescent="0.35">
      <c r="A7">
        <v>2012</v>
      </c>
      <c r="B7" s="21">
        <v>2.6779251460000002</v>
      </c>
      <c r="C7" s="21">
        <v>31.818383356999998</v>
      </c>
      <c r="D7" s="21">
        <f t="shared" si="0"/>
        <v>29.140458210999999</v>
      </c>
      <c r="E7" s="21">
        <v>63.407857145000001</v>
      </c>
      <c r="F7" s="21">
        <v>124.735056688</v>
      </c>
      <c r="G7" s="21">
        <f t="shared" si="1"/>
        <v>61.327199542999999</v>
      </c>
      <c r="H7" s="21">
        <v>5.6436936050000002</v>
      </c>
      <c r="I7" s="21">
        <v>30.182794613999999</v>
      </c>
      <c r="J7" s="21">
        <f t="shared" si="2"/>
        <v>24.539101008999999</v>
      </c>
      <c r="K7" s="21">
        <v>0.13344403099999999</v>
      </c>
      <c r="L7" s="21">
        <v>3.2636922309999998</v>
      </c>
      <c r="M7" s="21">
        <f t="shared" si="3"/>
        <v>3.1302482</v>
      </c>
      <c r="N7" s="21">
        <v>0.15768908500000001</v>
      </c>
      <c r="O7" s="21">
        <v>1.017146071</v>
      </c>
      <c r="P7" s="21">
        <f t="shared" si="4"/>
        <v>0.85945698599999998</v>
      </c>
      <c r="Q7" s="21">
        <v>0.29893738400000003</v>
      </c>
      <c r="R7" s="21">
        <v>0.82996092799999999</v>
      </c>
      <c r="S7" s="21">
        <f t="shared" si="5"/>
        <v>0.53102354399999996</v>
      </c>
      <c r="T7" s="21">
        <v>72.319546396000021</v>
      </c>
      <c r="U7" s="21">
        <v>191.84703388899999</v>
      </c>
      <c r="V7" s="21">
        <f t="shared" si="6"/>
        <v>119.52748749299997</v>
      </c>
    </row>
    <row r="8" spans="1:23" x14ac:dyDescent="0.35">
      <c r="A8">
        <v>2013</v>
      </c>
      <c r="B8" s="21">
        <v>3.8026830289999998</v>
      </c>
      <c r="C8" s="21">
        <v>62.198161911</v>
      </c>
      <c r="D8" s="21">
        <f t="shared" si="0"/>
        <v>58.395478881999999</v>
      </c>
      <c r="E8" s="21">
        <v>17.710616007000002</v>
      </c>
      <c r="F8" s="21">
        <v>28.649425878999999</v>
      </c>
      <c r="G8" s="21">
        <f t="shared" si="1"/>
        <v>10.938809871999997</v>
      </c>
      <c r="H8" s="21">
        <v>15.124021466</v>
      </c>
      <c r="I8" s="21">
        <v>35.317257017999999</v>
      </c>
      <c r="J8" s="21">
        <f t="shared" si="2"/>
        <v>20.193235551999997</v>
      </c>
      <c r="K8" s="21">
        <v>0.32566889300000001</v>
      </c>
      <c r="L8" s="21">
        <v>9.1348852869999995</v>
      </c>
      <c r="M8" s="21">
        <f t="shared" si="3"/>
        <v>8.8092163939999999</v>
      </c>
      <c r="N8" s="21">
        <v>0.26309725300000003</v>
      </c>
      <c r="O8" s="21">
        <v>0.68486828799999999</v>
      </c>
      <c r="P8" s="21">
        <f t="shared" si="4"/>
        <v>0.42177103499999996</v>
      </c>
      <c r="Q8" s="21">
        <v>1.397260272</v>
      </c>
      <c r="R8" s="21">
        <v>2.9520937620000001</v>
      </c>
      <c r="S8" s="21">
        <f t="shared" si="5"/>
        <v>1.55483349</v>
      </c>
      <c r="T8" s="21">
        <v>38.623346920000003</v>
      </c>
      <c r="U8" s="21">
        <v>138.93669214499999</v>
      </c>
      <c r="V8" s="21">
        <f t="shared" si="6"/>
        <v>100.31334522499999</v>
      </c>
    </row>
    <row r="9" spans="1:23" x14ac:dyDescent="0.35">
      <c r="A9">
        <v>2014</v>
      </c>
      <c r="B9" s="21">
        <v>4.4320393190000003</v>
      </c>
      <c r="C9" s="21">
        <v>52.587281097000002</v>
      </c>
      <c r="D9" s="21">
        <f t="shared" si="0"/>
        <v>48.155241778000004</v>
      </c>
      <c r="E9" s="21">
        <v>17.368101750000001</v>
      </c>
      <c r="F9" s="21">
        <v>28.724013136</v>
      </c>
      <c r="G9" s="21">
        <f t="shared" si="1"/>
        <v>11.355911385999999</v>
      </c>
      <c r="H9" s="21">
        <v>6.0226203199999997</v>
      </c>
      <c r="I9" s="21">
        <v>16.338674839999999</v>
      </c>
      <c r="J9" s="21">
        <f t="shared" si="2"/>
        <v>10.31605452</v>
      </c>
      <c r="K9" s="21">
        <v>2.1287267000000001</v>
      </c>
      <c r="L9" s="21">
        <v>8.3399051590000006</v>
      </c>
      <c r="M9" s="21">
        <f t="shared" si="3"/>
        <v>6.211178459000001</v>
      </c>
      <c r="N9" s="21">
        <v>5.2234498999999997E-2</v>
      </c>
      <c r="O9" s="21">
        <v>0.69099469800000002</v>
      </c>
      <c r="P9" s="21">
        <f t="shared" si="4"/>
        <v>0.63876019900000003</v>
      </c>
      <c r="Q9" s="21">
        <v>1.305541404</v>
      </c>
      <c r="R9" s="21">
        <v>2.4479776179999999</v>
      </c>
      <c r="S9" s="21">
        <f t="shared" si="5"/>
        <v>1.1424362139999999</v>
      </c>
      <c r="T9" s="21">
        <v>31.309263992000002</v>
      </c>
      <c r="U9" s="21">
        <v>109.12884654800001</v>
      </c>
      <c r="V9" s="21">
        <f t="shared" si="6"/>
        <v>77.819582556000015</v>
      </c>
    </row>
    <row r="10" spans="1:23" x14ac:dyDescent="0.35">
      <c r="A10">
        <v>2015</v>
      </c>
      <c r="B10" s="21">
        <v>4.2639392410000001</v>
      </c>
      <c r="C10" s="21">
        <v>35.765565897999998</v>
      </c>
      <c r="D10" s="21">
        <f t="shared" si="0"/>
        <v>31.501626656999999</v>
      </c>
      <c r="E10" s="21">
        <v>17.207428437999997</v>
      </c>
      <c r="F10" s="21">
        <v>30.002274983</v>
      </c>
      <c r="G10" s="21">
        <f t="shared" si="1"/>
        <v>12.794846545000002</v>
      </c>
      <c r="H10" s="21">
        <v>4.3540854410000005</v>
      </c>
      <c r="I10" s="21">
        <v>10.717438968</v>
      </c>
      <c r="J10" s="21">
        <f t="shared" si="2"/>
        <v>6.3633535269999992</v>
      </c>
      <c r="K10" s="21">
        <v>1.2966740259999998</v>
      </c>
      <c r="L10" s="21">
        <v>5.3895275490000003</v>
      </c>
      <c r="M10" s="21">
        <f t="shared" si="3"/>
        <v>4.0928535230000005</v>
      </c>
      <c r="N10" s="21">
        <v>0</v>
      </c>
      <c r="O10" s="21">
        <v>1.1478349670000001</v>
      </c>
      <c r="P10" s="21">
        <f t="shared" si="4"/>
        <v>1.1478349670000001</v>
      </c>
      <c r="Q10" s="21">
        <v>2.1857523620000001</v>
      </c>
      <c r="R10" s="21">
        <v>3.1714968809999999</v>
      </c>
      <c r="S10" s="21">
        <f t="shared" si="5"/>
        <v>0.98574451899999982</v>
      </c>
      <c r="T10" s="21">
        <v>29.307879507999999</v>
      </c>
      <c r="U10" s="21">
        <v>86.194139246000006</v>
      </c>
      <c r="V10" s="21">
        <f t="shared" si="6"/>
        <v>56.886259738000007</v>
      </c>
    </row>
    <row r="11" spans="1:23" x14ac:dyDescent="0.35">
      <c r="A11">
        <v>2016</v>
      </c>
      <c r="B11" s="21">
        <v>7.9006647880000003</v>
      </c>
      <c r="C11" s="21">
        <v>84.712709789999991</v>
      </c>
      <c r="D11" s="21">
        <f t="shared" si="0"/>
        <v>76.812045001999991</v>
      </c>
      <c r="E11" s="21">
        <v>31.165994895000001</v>
      </c>
      <c r="F11" s="21">
        <v>62.290291889000002</v>
      </c>
      <c r="G11" s="21">
        <f t="shared" si="1"/>
        <v>31.124296994000002</v>
      </c>
      <c r="H11" s="21">
        <v>5.3425631180000002</v>
      </c>
      <c r="I11" s="21">
        <v>13.329874353999999</v>
      </c>
      <c r="J11" s="21">
        <f t="shared" si="2"/>
        <v>7.9873112359999991</v>
      </c>
      <c r="K11" s="21">
        <v>0.73411102100000003</v>
      </c>
      <c r="L11" s="21">
        <v>5.862546676</v>
      </c>
      <c r="M11" s="21">
        <f t="shared" si="3"/>
        <v>5.1284356549999996</v>
      </c>
      <c r="N11" s="21">
        <v>0.20642528799999998</v>
      </c>
      <c r="O11" s="21">
        <v>1.438616337</v>
      </c>
      <c r="P11" s="21">
        <f t="shared" si="4"/>
        <v>1.2321910490000001</v>
      </c>
      <c r="Q11" s="21">
        <v>3.395988295</v>
      </c>
      <c r="R11" s="21">
        <v>6.6986975769999999</v>
      </c>
      <c r="S11" s="21">
        <f t="shared" si="5"/>
        <v>3.3027092819999999</v>
      </c>
      <c r="T11" s="21">
        <v>48.745747405000003</v>
      </c>
      <c r="U11" s="21">
        <v>174.33273662300002</v>
      </c>
      <c r="V11" s="21">
        <f t="shared" si="6"/>
        <v>125.58698921800001</v>
      </c>
    </row>
    <row r="12" spans="1:23" x14ac:dyDescent="0.35">
      <c r="A12">
        <v>2017</v>
      </c>
      <c r="B12" s="21">
        <v>3.0231553720000002</v>
      </c>
      <c r="C12" s="21">
        <v>29.823988273999998</v>
      </c>
      <c r="D12" s="21">
        <f t="shared" si="0"/>
        <v>26.800832901999996</v>
      </c>
      <c r="E12" s="21">
        <v>119.23100902299998</v>
      </c>
      <c r="F12" s="21">
        <v>244.65041471199996</v>
      </c>
      <c r="G12" s="21">
        <f t="shared" si="1"/>
        <v>125.41940568899997</v>
      </c>
      <c r="H12" s="21">
        <v>10.72468762126557</v>
      </c>
      <c r="I12" s="21">
        <v>23.343099892006897</v>
      </c>
      <c r="J12" s="21">
        <f t="shared" si="2"/>
        <v>12.618412270741327</v>
      </c>
      <c r="K12" s="21">
        <v>4.9227754844261131</v>
      </c>
      <c r="L12" s="21">
        <v>31.969248784914395</v>
      </c>
      <c r="M12" s="21">
        <f t="shared" si="3"/>
        <v>27.04647330048828</v>
      </c>
      <c r="N12" s="21">
        <v>0.41370688100000003</v>
      </c>
      <c r="O12" s="21">
        <v>2.5671448140000002</v>
      </c>
      <c r="P12" s="21">
        <f t="shared" si="4"/>
        <v>2.1534379330000002</v>
      </c>
      <c r="Q12" s="21">
        <v>2.2006313980000001</v>
      </c>
      <c r="R12" s="21">
        <v>3.4285080039999998</v>
      </c>
      <c r="S12" s="21">
        <f t="shared" si="5"/>
        <v>1.2278766059999997</v>
      </c>
      <c r="T12" s="21">
        <v>140.51596577969167</v>
      </c>
      <c r="U12" s="21">
        <v>335.78240448092129</v>
      </c>
      <c r="V12" s="21">
        <f t="shared" si="6"/>
        <v>195.26643870122962</v>
      </c>
    </row>
    <row r="13" spans="1:23" ht="14.15" x14ac:dyDescent="0.35">
      <c r="A13">
        <v>2018</v>
      </c>
      <c r="B13" s="21">
        <v>19.517483071999997</v>
      </c>
      <c r="C13" s="21">
        <v>53.778919564000006</v>
      </c>
      <c r="D13" s="21">
        <f t="shared" si="0"/>
        <v>34.261436492000009</v>
      </c>
      <c r="E13" s="21">
        <v>50.364035393000002</v>
      </c>
      <c r="F13" s="21">
        <v>77.734518668999996</v>
      </c>
      <c r="G13" s="21">
        <f t="shared" si="1"/>
        <v>27.370483275999995</v>
      </c>
      <c r="H13" s="21">
        <v>5.0130045179999998</v>
      </c>
      <c r="I13" s="21">
        <v>17.479199647000002</v>
      </c>
      <c r="J13" s="21">
        <f t="shared" si="2"/>
        <v>12.466195129000003</v>
      </c>
      <c r="K13" s="21">
        <v>0.03</v>
      </c>
      <c r="L13" s="21">
        <v>3.48</v>
      </c>
      <c r="M13" s="21">
        <f t="shared" si="3"/>
        <v>3.45</v>
      </c>
      <c r="N13" s="21">
        <v>5.6486010000000005E-3</v>
      </c>
      <c r="O13" s="21">
        <v>1.0976088749999999</v>
      </c>
      <c r="P13" s="21">
        <f t="shared" si="4"/>
        <v>1.0919602739999998</v>
      </c>
      <c r="Q13" s="21">
        <v>1.1564035060000002</v>
      </c>
      <c r="R13" s="21">
        <v>1.804481035</v>
      </c>
      <c r="S13" s="21">
        <f t="shared" si="5"/>
        <v>0.64807752899999982</v>
      </c>
      <c r="T13" s="21">
        <v>76.086575089999997</v>
      </c>
      <c r="U13" s="21">
        <v>155.37472779000001</v>
      </c>
      <c r="V13" s="21">
        <f>U13-T13</f>
        <v>79.288152700000012</v>
      </c>
      <c r="W13" s="26" t="s">
        <v>67</v>
      </c>
    </row>
    <row r="31" spans="29:29" x14ac:dyDescent="0.35">
      <c r="AC31" s="22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15" x14ac:dyDescent="0.35"/>
  <cols>
    <col min="1" max="1" width="13.4609375" style="1" customWidth="1"/>
    <col min="2" max="2" width="18.4609375" style="1" customWidth="1"/>
    <col min="3" max="3" width="12.53515625" style="1" customWidth="1"/>
    <col min="4" max="4" width="17.53515625" style="1" customWidth="1"/>
    <col min="5" max="5" width="14.84375" style="1" customWidth="1"/>
    <col min="6" max="6" width="13.84375" customWidth="1"/>
    <col min="7" max="7" width="12.84375" customWidth="1"/>
    <col min="63" max="77" width="0" hidden="1" customWidth="1"/>
  </cols>
  <sheetData>
    <row r="1" spans="1:10" ht="20.149999999999999" x14ac:dyDescent="0.5">
      <c r="A1" s="7"/>
      <c r="B1" s="7"/>
      <c r="C1" s="2"/>
      <c r="D1" s="2"/>
      <c r="E1" s="2"/>
      <c r="J1" s="4"/>
    </row>
    <row r="2" spans="1:10" x14ac:dyDescent="0.35">
      <c r="A2" s="7"/>
      <c r="B2" s="7"/>
      <c r="J2" s="1"/>
    </row>
    <row r="3" spans="1:10" x14ac:dyDescent="0.35">
      <c r="J3" s="1"/>
    </row>
    <row r="4" spans="1:10" ht="20.149999999999999" x14ac:dyDescent="0.5">
      <c r="A4" s="7"/>
      <c r="B4" s="7"/>
      <c r="C4" s="7"/>
      <c r="D4" s="7"/>
      <c r="E4" s="7"/>
      <c r="J4" s="4" t="s">
        <v>21</v>
      </c>
    </row>
    <row r="5" spans="1:10" ht="20.149999999999999" x14ac:dyDescent="0.5">
      <c r="A5" s="7"/>
      <c r="B5" s="1" t="s">
        <v>3</v>
      </c>
      <c r="C5" s="1" t="s">
        <v>2</v>
      </c>
      <c r="D5" s="1" t="s">
        <v>4</v>
      </c>
      <c r="E5" s="7" t="s">
        <v>0</v>
      </c>
      <c r="F5" s="1" t="s">
        <v>5</v>
      </c>
      <c r="G5" s="1" t="s">
        <v>6</v>
      </c>
      <c r="J5" s="4" t="s">
        <v>18</v>
      </c>
    </row>
    <row r="6" spans="1:10" x14ac:dyDescent="0.35">
      <c r="A6" s="8">
        <v>1970</v>
      </c>
      <c r="B6" s="2"/>
      <c r="C6" s="2">
        <v>2606.4829440000003</v>
      </c>
      <c r="D6" s="2">
        <v>3081.0856900000003</v>
      </c>
      <c r="E6" s="10">
        <f>SUM(B6:D6)/1000</f>
        <v>5.6875686340000007</v>
      </c>
      <c r="F6" s="10" t="e">
        <f>#REF!/1000</f>
        <v>#REF!</v>
      </c>
      <c r="G6" s="10" t="e">
        <f>E6-F6</f>
        <v>#REF!</v>
      </c>
    </row>
    <row r="7" spans="1:10" x14ac:dyDescent="0.35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0">
        <f t="shared" ref="E7:E50" si="0">SUM(B7:D7)/1000</f>
        <v>2.8668325459999999</v>
      </c>
      <c r="F7" s="10" t="e">
        <f>#REF!/1000</f>
        <v>#REF!</v>
      </c>
      <c r="G7" s="10" t="e">
        <f t="shared" ref="G7:G50" si="1">E7-F7</f>
        <v>#REF!</v>
      </c>
    </row>
    <row r="8" spans="1:10" x14ac:dyDescent="0.35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0">
        <f t="shared" si="0"/>
        <v>5.3709996680000014</v>
      </c>
      <c r="F8" s="10" t="e">
        <f>#REF!/1000</f>
        <v>#REF!</v>
      </c>
      <c r="G8" s="10" t="e">
        <f t="shared" si="1"/>
        <v>#REF!</v>
      </c>
    </row>
    <row r="9" spans="1:10" x14ac:dyDescent="0.35">
      <c r="A9" s="8">
        <v>1973</v>
      </c>
      <c r="B9" s="2"/>
      <c r="C9" s="2">
        <v>3340.465326</v>
      </c>
      <c r="D9" s="2">
        <v>3553.6899129999997</v>
      </c>
      <c r="E9" s="10">
        <f t="shared" si="0"/>
        <v>6.8941552389999998</v>
      </c>
      <c r="F9" s="10" t="e">
        <f>#REF!/1000</f>
        <v>#REF!</v>
      </c>
      <c r="G9" s="10" t="e">
        <f t="shared" si="1"/>
        <v>#REF!</v>
      </c>
    </row>
    <row r="10" spans="1:10" x14ac:dyDescent="0.35">
      <c r="A10" s="8">
        <v>1974</v>
      </c>
      <c r="B10" s="2"/>
      <c r="C10" s="2">
        <v>3225.8130940000001</v>
      </c>
      <c r="D10" s="2">
        <v>5094.609524999998</v>
      </c>
      <c r="E10" s="10">
        <f t="shared" si="0"/>
        <v>8.3204226189999968</v>
      </c>
      <c r="F10" s="10" t="e">
        <f>#REF!/1000</f>
        <v>#REF!</v>
      </c>
      <c r="G10" s="10" t="e">
        <f t="shared" si="1"/>
        <v>#REF!</v>
      </c>
    </row>
    <row r="11" spans="1:10" x14ac:dyDescent="0.35">
      <c r="A11" s="8">
        <v>1975</v>
      </c>
      <c r="B11" s="2"/>
      <c r="C11" s="2">
        <v>3156.9395129999994</v>
      </c>
      <c r="D11" s="2">
        <v>2700.0355529999993</v>
      </c>
      <c r="E11" s="10">
        <f t="shared" si="0"/>
        <v>5.8569750659999986</v>
      </c>
      <c r="F11" s="10" t="e">
        <f>#REF!/1000</f>
        <v>#REF!</v>
      </c>
      <c r="G11" s="10" t="e">
        <f t="shared" si="1"/>
        <v>#REF!</v>
      </c>
    </row>
    <row r="12" spans="1:10" x14ac:dyDescent="0.35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0">
        <f t="shared" si="0"/>
        <v>7.5781424600000005</v>
      </c>
      <c r="F12" s="10" t="e">
        <f>#REF!/1000</f>
        <v>#REF!</v>
      </c>
      <c r="G12" s="10" t="e">
        <f t="shared" si="1"/>
        <v>#REF!</v>
      </c>
    </row>
    <row r="13" spans="1:10" x14ac:dyDescent="0.35">
      <c r="A13" s="8">
        <v>1977</v>
      </c>
      <c r="B13" s="2"/>
      <c r="C13" s="2">
        <v>4645.3755300000012</v>
      </c>
      <c r="D13" s="2">
        <v>1492.7269289999999</v>
      </c>
      <c r="E13" s="10">
        <f t="shared" si="0"/>
        <v>6.1381024590000015</v>
      </c>
      <c r="F13" s="10" t="e">
        <f>#REF!/1000</f>
        <v>#REF!</v>
      </c>
      <c r="G13" s="10" t="e">
        <f t="shared" si="1"/>
        <v>#REF!</v>
      </c>
    </row>
    <row r="14" spans="1:10" x14ac:dyDescent="0.35">
      <c r="A14" s="8">
        <v>1978</v>
      </c>
      <c r="B14" s="2"/>
      <c r="C14" s="2">
        <v>3474.636935</v>
      </c>
      <c r="D14" s="2">
        <v>3371.2238509999997</v>
      </c>
      <c r="E14" s="10">
        <f t="shared" si="0"/>
        <v>6.8458607859999994</v>
      </c>
      <c r="F14" s="10" t="e">
        <f>#REF!/1000</f>
        <v>#REF!</v>
      </c>
      <c r="G14" s="10" t="e">
        <f t="shared" si="1"/>
        <v>#REF!</v>
      </c>
    </row>
    <row r="15" spans="1:10" x14ac:dyDescent="0.35">
      <c r="A15" s="8">
        <v>1979</v>
      </c>
      <c r="B15" s="2"/>
      <c r="C15" s="2">
        <v>7099.5184810000019</v>
      </c>
      <c r="D15" s="2">
        <v>6434.9025429999992</v>
      </c>
      <c r="E15" s="10">
        <f t="shared" si="0"/>
        <v>13.534421024</v>
      </c>
      <c r="F15" s="10" t="e">
        <f>#REF!/1000</f>
        <v>#REF!</v>
      </c>
      <c r="G15" s="10" t="e">
        <f t="shared" si="1"/>
        <v>#REF!</v>
      </c>
    </row>
    <row r="16" spans="1:10" x14ac:dyDescent="0.35">
      <c r="A16" s="8">
        <v>1980</v>
      </c>
      <c r="B16" s="2">
        <v>195.32570299999998</v>
      </c>
      <c r="C16" s="2">
        <v>5420.6764469999998</v>
      </c>
      <c r="D16" s="2">
        <v>2561.989493</v>
      </c>
      <c r="E16" s="10">
        <f t="shared" si="0"/>
        <v>8.1779916430000004</v>
      </c>
      <c r="F16" s="10" t="e">
        <f>#REF!/1000</f>
        <v>#REF!</v>
      </c>
      <c r="G16" s="10" t="e">
        <f t="shared" si="1"/>
        <v>#REF!</v>
      </c>
    </row>
    <row r="17" spans="1:7" x14ac:dyDescent="0.35">
      <c r="A17" s="8">
        <v>1981</v>
      </c>
      <c r="B17" s="2">
        <v>13.20223</v>
      </c>
      <c r="C17" s="2">
        <v>2161.300714</v>
      </c>
      <c r="D17" s="2">
        <v>2672.1347670000005</v>
      </c>
      <c r="E17" s="10">
        <f t="shared" si="0"/>
        <v>4.8466377110000005</v>
      </c>
      <c r="F17" s="10" t="e">
        <f>#REF!/1000</f>
        <v>#REF!</v>
      </c>
      <c r="G17" s="10" t="e">
        <f t="shared" si="1"/>
        <v>#REF!</v>
      </c>
    </row>
    <row r="18" spans="1:7" x14ac:dyDescent="0.35">
      <c r="A18" s="8">
        <v>1982</v>
      </c>
      <c r="B18" s="2"/>
      <c r="C18" s="2">
        <v>4270.9400709999991</v>
      </c>
      <c r="D18" s="2">
        <v>6590.6376889999983</v>
      </c>
      <c r="E18" s="10">
        <f t="shared" si="0"/>
        <v>10.861577759999996</v>
      </c>
      <c r="F18" s="10" t="e">
        <f>#REF!/1000</f>
        <v>#REF!</v>
      </c>
      <c r="G18" s="10" t="e">
        <f t="shared" si="1"/>
        <v>#REF!</v>
      </c>
    </row>
    <row r="19" spans="1:7" x14ac:dyDescent="0.35">
      <c r="A19" s="8">
        <v>1983</v>
      </c>
      <c r="B19" s="2">
        <v>101.051697</v>
      </c>
      <c r="C19" s="2">
        <v>3059.4939230000009</v>
      </c>
      <c r="D19" s="2">
        <v>9509.5956879999958</v>
      </c>
      <c r="E19" s="10">
        <f t="shared" si="0"/>
        <v>12.670141307999996</v>
      </c>
      <c r="F19" s="10" t="e">
        <f>#REF!/1000</f>
        <v>#REF!</v>
      </c>
      <c r="G19" s="10" t="e">
        <f t="shared" si="1"/>
        <v>#REF!</v>
      </c>
    </row>
    <row r="20" spans="1:7" x14ac:dyDescent="0.35">
      <c r="A20" s="8">
        <v>1984</v>
      </c>
      <c r="B20" s="2"/>
      <c r="C20" s="2">
        <v>3039.8004950000004</v>
      </c>
      <c r="D20" s="2">
        <v>5363.9396289999986</v>
      </c>
      <c r="E20" s="10">
        <f t="shared" si="0"/>
        <v>8.4037401240000005</v>
      </c>
      <c r="F20" s="10" t="e">
        <f>#REF!/1000</f>
        <v>#REF!</v>
      </c>
      <c r="G20" s="10" t="e">
        <f t="shared" si="1"/>
        <v>#REF!</v>
      </c>
    </row>
    <row r="21" spans="1:7" x14ac:dyDescent="0.35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0">
        <f t="shared" si="0"/>
        <v>12.562767032</v>
      </c>
      <c r="F21" s="10" t="e">
        <f>#REF!/1000</f>
        <v>#REF!</v>
      </c>
      <c r="G21" s="10" t="e">
        <f t="shared" si="1"/>
        <v>#REF!</v>
      </c>
    </row>
    <row r="22" spans="1:7" x14ac:dyDescent="0.35">
      <c r="A22" s="8">
        <v>1986</v>
      </c>
      <c r="B22" s="2">
        <v>505.76833299999998</v>
      </c>
      <c r="C22" s="2">
        <v>3559.1167729999997</v>
      </c>
      <c r="D22" s="2">
        <v>2475.500681</v>
      </c>
      <c r="E22" s="10">
        <f t="shared" si="0"/>
        <v>6.5403857869999991</v>
      </c>
      <c r="F22" s="10" t="e">
        <f>#REF!/1000</f>
        <v>#REF!</v>
      </c>
      <c r="G22" s="10" t="e">
        <f t="shared" si="1"/>
        <v>#REF!</v>
      </c>
    </row>
    <row r="23" spans="1:7" x14ac:dyDescent="0.35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0">
        <f t="shared" si="0"/>
        <v>18.056862171999995</v>
      </c>
      <c r="F23" s="10" t="e">
        <f>#REF!/1000</f>
        <v>#REF!</v>
      </c>
      <c r="G23" s="10" t="e">
        <f t="shared" si="1"/>
        <v>#REF!</v>
      </c>
    </row>
    <row r="24" spans="1:7" x14ac:dyDescent="0.35">
      <c r="A24" s="8">
        <v>1988</v>
      </c>
      <c r="B24" s="2">
        <v>21.91469</v>
      </c>
      <c r="C24" s="2">
        <v>8653.6494820000007</v>
      </c>
      <c r="D24" s="2">
        <v>5307.6871739999988</v>
      </c>
      <c r="E24" s="10">
        <f t="shared" si="0"/>
        <v>13.983251345999999</v>
      </c>
      <c r="F24" s="10" t="e">
        <f>#REF!/1000</f>
        <v>#REF!</v>
      </c>
      <c r="G24" s="10" t="e">
        <f t="shared" si="1"/>
        <v>#REF!</v>
      </c>
    </row>
    <row r="25" spans="1:7" x14ac:dyDescent="0.35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0">
        <f t="shared" si="0"/>
        <v>28.544184610999999</v>
      </c>
      <c r="F25" s="10" t="e">
        <f>#REF!/1000</f>
        <v>#REF!</v>
      </c>
      <c r="G25" s="10" t="e">
        <f t="shared" si="1"/>
        <v>#REF!</v>
      </c>
    </row>
    <row r="26" spans="1:7" x14ac:dyDescent="0.35">
      <c r="A26" s="8">
        <v>1990</v>
      </c>
      <c r="B26" s="2">
        <v>314.589516</v>
      </c>
      <c r="C26" s="2">
        <v>6438.5427859999991</v>
      </c>
      <c r="D26" s="2">
        <v>35902.646755999995</v>
      </c>
      <c r="E26" s="10">
        <f t="shared" si="0"/>
        <v>42.655779057999993</v>
      </c>
      <c r="F26" s="10" t="e">
        <f>#REF!/1000</f>
        <v>#REF!</v>
      </c>
      <c r="G26" s="10" t="e">
        <f t="shared" si="1"/>
        <v>#REF!</v>
      </c>
    </row>
    <row r="27" spans="1:7" x14ac:dyDescent="0.35">
      <c r="A27" s="8">
        <v>1991</v>
      </c>
      <c r="B27" s="2">
        <v>173.124527</v>
      </c>
      <c r="C27" s="2">
        <v>6428.3445209999982</v>
      </c>
      <c r="D27" s="2">
        <v>21825.808358999995</v>
      </c>
      <c r="E27" s="10">
        <f t="shared" si="0"/>
        <v>28.427277406999995</v>
      </c>
      <c r="F27" s="10" t="e">
        <f>#REF!/1000</f>
        <v>#REF!</v>
      </c>
      <c r="G27" s="10" t="e">
        <f t="shared" si="1"/>
        <v>#REF!</v>
      </c>
    </row>
    <row r="28" spans="1:7" x14ac:dyDescent="0.35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0">
        <f>SUM(B28:D28)/1000</f>
        <v>49.461410382999993</v>
      </c>
      <c r="F28" s="10" t="e">
        <f>#REF!/1000</f>
        <v>#REF!</v>
      </c>
      <c r="G28" s="10" t="e">
        <f t="shared" si="1"/>
        <v>#REF!</v>
      </c>
    </row>
    <row r="29" spans="1:7" x14ac:dyDescent="0.35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0">
        <f t="shared" si="0"/>
        <v>21.931422063999996</v>
      </c>
      <c r="F29" s="10" t="e">
        <f>#REF!/1000</f>
        <v>#REF!</v>
      </c>
      <c r="G29" s="10" t="e">
        <f t="shared" si="1"/>
        <v>#REF!</v>
      </c>
    </row>
    <row r="30" spans="1:7" x14ac:dyDescent="0.35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0">
        <f t="shared" si="0"/>
        <v>43.092326584000006</v>
      </c>
      <c r="F30" s="10" t="e">
        <f>#REF!/1000</f>
        <v>#REF!</v>
      </c>
      <c r="G30" s="10" t="e">
        <f t="shared" si="1"/>
        <v>#REF!</v>
      </c>
    </row>
    <row r="31" spans="1:7" x14ac:dyDescent="0.35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0">
        <f t="shared" si="0"/>
        <v>27.499214815999999</v>
      </c>
      <c r="F31" s="10" t="e">
        <f>#REF!/1000</f>
        <v>#REF!</v>
      </c>
      <c r="G31" s="10" t="e">
        <f t="shared" si="1"/>
        <v>#REF!</v>
      </c>
    </row>
    <row r="32" spans="1:7" x14ac:dyDescent="0.35">
      <c r="A32" s="8">
        <v>1996</v>
      </c>
      <c r="B32" s="2">
        <v>110.262987</v>
      </c>
      <c r="C32" s="2">
        <v>7164.1157429999976</v>
      </c>
      <c r="D32" s="2">
        <v>14638.810634000001</v>
      </c>
      <c r="E32" s="10">
        <f t="shared" si="0"/>
        <v>21.913189363999997</v>
      </c>
      <c r="F32" s="10" t="e">
        <f>#REF!/1000</f>
        <v>#REF!</v>
      </c>
      <c r="G32" s="10" t="e">
        <f t="shared" si="1"/>
        <v>#REF!</v>
      </c>
    </row>
    <row r="33" spans="1:10" x14ac:dyDescent="0.35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0">
        <f t="shared" si="0"/>
        <v>16.053302474999995</v>
      </c>
      <c r="F33" s="10" t="e">
        <f>#REF!/1000</f>
        <v>#REF!</v>
      </c>
      <c r="G33" s="10" t="e">
        <f t="shared" si="1"/>
        <v>#REF!</v>
      </c>
    </row>
    <row r="34" spans="1:10" x14ac:dyDescent="0.35">
      <c r="A34" s="8">
        <v>1998</v>
      </c>
      <c r="B34" s="2">
        <v>75.264882</v>
      </c>
      <c r="C34" s="2">
        <v>5998.3033540000006</v>
      </c>
      <c r="D34" s="2">
        <v>23401.946035000004</v>
      </c>
      <c r="E34" s="10">
        <f t="shared" si="0"/>
        <v>29.475514271000009</v>
      </c>
      <c r="F34" s="10" t="e">
        <f>#REF!/1000</f>
        <v>#REF!</v>
      </c>
      <c r="G34" s="10" t="e">
        <f t="shared" si="1"/>
        <v>#REF!</v>
      </c>
    </row>
    <row r="35" spans="1:10" x14ac:dyDescent="0.35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0">
        <f t="shared" si="0"/>
        <v>49.880193166000005</v>
      </c>
      <c r="F35" s="10" t="e">
        <f>#REF!/1000</f>
        <v>#REF!</v>
      </c>
      <c r="G35" s="10" t="e">
        <f t="shared" si="1"/>
        <v>#REF!</v>
      </c>
    </row>
    <row r="36" spans="1:10" x14ac:dyDescent="0.35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0">
        <f t="shared" si="0"/>
        <v>17.841023816</v>
      </c>
      <c r="F36" s="10" t="e">
        <f>#REF!/1000</f>
        <v>#REF!</v>
      </c>
      <c r="G36" s="10" t="e">
        <f t="shared" si="1"/>
        <v>#REF!</v>
      </c>
    </row>
    <row r="37" spans="1:10" x14ac:dyDescent="0.35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0">
        <f t="shared" si="0"/>
        <v>51.022877849999993</v>
      </c>
      <c r="F37" s="10" t="e">
        <f>#REF!/1000</f>
        <v>#REF!</v>
      </c>
      <c r="G37" s="10" t="e">
        <f t="shared" si="1"/>
        <v>#REF!</v>
      </c>
    </row>
    <row r="38" spans="1:10" x14ac:dyDescent="0.35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0">
        <f t="shared" si="0"/>
        <v>22.682156592000002</v>
      </c>
      <c r="F38" s="10" t="e">
        <f>#REF!/1000</f>
        <v>#REF!</v>
      </c>
      <c r="G38" s="10" t="e">
        <f t="shared" si="1"/>
        <v>#REF!</v>
      </c>
      <c r="J38" t="s">
        <v>19</v>
      </c>
    </row>
    <row r="39" spans="1:10" x14ac:dyDescent="0.35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0">
        <f t="shared" si="0"/>
        <v>27.776533061000002</v>
      </c>
      <c r="F39" s="10" t="e">
        <f>#REF!/1000</f>
        <v>#REF!</v>
      </c>
      <c r="G39" s="10" t="e">
        <f t="shared" si="1"/>
        <v>#REF!</v>
      </c>
      <c r="J39" s="13"/>
    </row>
    <row r="40" spans="1:10" x14ac:dyDescent="0.35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0">
        <f t="shared" si="0"/>
        <v>61.709824119000011</v>
      </c>
      <c r="F40" s="10" t="e">
        <f>#REF!/1000</f>
        <v>#REF!</v>
      </c>
      <c r="G40" s="10" t="e">
        <f t="shared" si="1"/>
        <v>#REF!</v>
      </c>
      <c r="J40" t="s">
        <v>20</v>
      </c>
    </row>
    <row r="41" spans="1:10" x14ac:dyDescent="0.35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0">
        <f t="shared" si="0"/>
        <v>133.62398502099998</v>
      </c>
      <c r="F41" s="10" t="e">
        <f>#REF!/1000</f>
        <v>#REF!</v>
      </c>
      <c r="G41" s="10" t="e">
        <f t="shared" si="1"/>
        <v>#REF!</v>
      </c>
    </row>
    <row r="42" spans="1:10" x14ac:dyDescent="0.35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0">
        <f t="shared" si="0"/>
        <v>21.057266706999997</v>
      </c>
      <c r="F42" s="10" t="e">
        <f>#REF!/1000</f>
        <v>#REF!</v>
      </c>
      <c r="G42" s="10" t="e">
        <f t="shared" si="1"/>
        <v>#REF!</v>
      </c>
    </row>
    <row r="43" spans="1:10" x14ac:dyDescent="0.35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0">
        <f t="shared" si="0"/>
        <v>34.678655712000001</v>
      </c>
      <c r="F43" s="10" t="e">
        <f>#REF!/1000</f>
        <v>#REF!</v>
      </c>
      <c r="G43" s="10" t="e">
        <f t="shared" si="1"/>
        <v>#REF!</v>
      </c>
    </row>
    <row r="44" spans="1:10" x14ac:dyDescent="0.35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0">
        <f t="shared" si="0"/>
        <v>58.684699599999995</v>
      </c>
      <c r="F44" s="10" t="e">
        <f>#REF!/1000</f>
        <v>#REF!</v>
      </c>
      <c r="G44" s="10" t="e">
        <f t="shared" si="1"/>
        <v>#REF!</v>
      </c>
    </row>
    <row r="45" spans="1:10" x14ac:dyDescent="0.35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0">
        <f t="shared" si="0"/>
        <v>29.020224295000013</v>
      </c>
      <c r="F45" s="10" t="e">
        <f>#REF!/1000</f>
        <v>#REF!</v>
      </c>
      <c r="G45" s="10" t="e">
        <f t="shared" si="1"/>
        <v>#REF!</v>
      </c>
    </row>
    <row r="46" spans="1:10" x14ac:dyDescent="0.35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0">
        <f t="shared" si="0"/>
        <v>53.435253135999986</v>
      </c>
      <c r="F46" s="10" t="e">
        <f>#REF!/1000</f>
        <v>#REF!</v>
      </c>
      <c r="G46" s="10" t="e">
        <f t="shared" si="1"/>
        <v>#REF!</v>
      </c>
    </row>
    <row r="47" spans="1:10" x14ac:dyDescent="0.35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0">
        <f t="shared" si="0"/>
        <v>134.34963559800002</v>
      </c>
      <c r="F47" s="10" t="e">
        <f>#REF!/1000</f>
        <v>#REF!</v>
      </c>
      <c r="G47" s="10" t="e">
        <f t="shared" si="1"/>
        <v>#REF!</v>
      </c>
    </row>
    <row r="48" spans="1:10" x14ac:dyDescent="0.35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0">
        <f t="shared" si="0"/>
        <v>75.864669899000035</v>
      </c>
      <c r="F48" s="10" t="e">
        <f>#REF!/1000</f>
        <v>#REF!</v>
      </c>
      <c r="G48" s="10" t="e">
        <f t="shared" si="1"/>
        <v>#REF!</v>
      </c>
    </row>
    <row r="49" spans="1:7" x14ac:dyDescent="0.35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0">
        <f>SUM(B49:D49)/1000</f>
        <v>44.866235839000012</v>
      </c>
      <c r="F49" s="10" t="e">
        <f>#REF!/1000</f>
        <v>#REF!</v>
      </c>
      <c r="G49" s="10" t="e">
        <f t="shared" si="1"/>
        <v>#REF!</v>
      </c>
    </row>
    <row r="50" spans="1:7" x14ac:dyDescent="0.35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0">
        <f t="shared" si="0"/>
        <v>36.511352292000005</v>
      </c>
      <c r="F50" s="10" t="e">
        <f>#REF!/1000</f>
        <v>#REF!</v>
      </c>
      <c r="G50" s="10" t="e">
        <f t="shared" si="1"/>
        <v>#REF!</v>
      </c>
    </row>
    <row r="51" spans="1:7" x14ac:dyDescent="0.35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0">
        <f t="shared" ref="E51:E52" si="2">SUM(B51:D51)/1000</f>
        <v>37.445471061000006</v>
      </c>
      <c r="F51" s="10" t="e">
        <f>#REF!/1000</f>
        <v>#REF!</v>
      </c>
      <c r="G51" s="10" t="e">
        <f t="shared" ref="G51:G52" si="3">E51-F51</f>
        <v>#REF!</v>
      </c>
    </row>
    <row r="52" spans="1:7" x14ac:dyDescent="0.35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0">
        <f t="shared" si="2"/>
        <v>51.340863054999986</v>
      </c>
      <c r="F52" s="10" t="e">
        <f>#REF!/1000</f>
        <v>#REF!</v>
      </c>
      <c r="G52" s="10" t="e">
        <f t="shared" si="3"/>
        <v>#REF!</v>
      </c>
    </row>
    <row r="53" spans="1:7" x14ac:dyDescent="0.35">
      <c r="B53" s="2"/>
      <c r="C53" s="2"/>
      <c r="D53" s="9"/>
      <c r="E53" s="2"/>
    </row>
    <row r="54" spans="1:7" x14ac:dyDescent="0.35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E19"/>
  <sheetViews>
    <sheetView zoomScale="130" zoomScaleNormal="130" workbookViewId="0">
      <selection activeCell="D3" sqref="D3"/>
    </sheetView>
  </sheetViews>
  <sheetFormatPr defaultRowHeight="12.9" x14ac:dyDescent="0.35"/>
  <sheetData>
    <row r="2" spans="1:5" ht="15" x14ac:dyDescent="0.35">
      <c r="A2" s="12"/>
      <c r="D2" t="s">
        <v>31</v>
      </c>
    </row>
    <row r="3" spans="1:5" x14ac:dyDescent="0.35">
      <c r="D3" s="19" t="s">
        <v>63</v>
      </c>
    </row>
    <row r="13" spans="1:5" x14ac:dyDescent="0.35">
      <c r="D13" t="s">
        <v>25</v>
      </c>
      <c r="E13" t="s">
        <v>30</v>
      </c>
    </row>
    <row r="14" spans="1:5" x14ac:dyDescent="0.35">
      <c r="C14" t="s">
        <v>26</v>
      </c>
      <c r="D14" s="16">
        <v>0.95257999999999998</v>
      </c>
      <c r="E14">
        <v>4</v>
      </c>
    </row>
    <row r="15" spans="1:5" x14ac:dyDescent="0.35">
      <c r="C15" t="s">
        <v>27</v>
      </c>
      <c r="D15" s="16">
        <v>4.8726500000000001</v>
      </c>
      <c r="E15">
        <v>6</v>
      </c>
    </row>
    <row r="16" spans="1:5" x14ac:dyDescent="0.35">
      <c r="C16" t="s">
        <v>28</v>
      </c>
      <c r="D16" s="16">
        <v>7.4109000000000007</v>
      </c>
      <c r="E16">
        <v>15</v>
      </c>
    </row>
    <row r="17" spans="3:5" x14ac:dyDescent="0.35">
      <c r="C17" t="s">
        <v>29</v>
      </c>
      <c r="D17" s="16">
        <v>8.0955700000000004</v>
      </c>
      <c r="E17">
        <v>20</v>
      </c>
    </row>
    <row r="18" spans="3:5" x14ac:dyDescent="0.35">
      <c r="D18" s="16"/>
    </row>
    <row r="19" spans="3:5" x14ac:dyDescent="0.35">
      <c r="D19" s="16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J41"/>
  <sheetViews>
    <sheetView workbookViewId="0">
      <selection activeCell="D3" sqref="D3"/>
    </sheetView>
  </sheetViews>
  <sheetFormatPr defaultRowHeight="12.9" x14ac:dyDescent="0.35"/>
  <cols>
    <col min="4" max="7" width="0" hidden="1" customWidth="1"/>
  </cols>
  <sheetData>
    <row r="1" spans="2:7" x14ac:dyDescent="0.35">
      <c r="C1" t="s">
        <v>15</v>
      </c>
    </row>
    <row r="2" spans="2:7" x14ac:dyDescent="0.35">
      <c r="C2" s="19" t="s">
        <v>64</v>
      </c>
    </row>
    <row r="6" spans="2:7" x14ac:dyDescent="0.35">
      <c r="B6" s="22"/>
      <c r="C6" s="22" t="s">
        <v>5</v>
      </c>
      <c r="D6" t="s">
        <v>32</v>
      </c>
      <c r="E6" t="s">
        <v>14</v>
      </c>
      <c r="F6" t="s">
        <v>33</v>
      </c>
      <c r="G6" t="s">
        <v>34</v>
      </c>
    </row>
    <row r="7" spans="2:7" x14ac:dyDescent="0.35">
      <c r="B7" s="22" t="s">
        <v>35</v>
      </c>
      <c r="C7" s="23">
        <v>0.70463999999999993</v>
      </c>
      <c r="D7" t="s">
        <v>36</v>
      </c>
      <c r="E7" t="s">
        <v>7</v>
      </c>
      <c r="F7">
        <v>704.64</v>
      </c>
      <c r="G7">
        <v>891.95</v>
      </c>
    </row>
    <row r="8" spans="2:7" x14ac:dyDescent="0.35">
      <c r="B8" s="22" t="s">
        <v>37</v>
      </c>
      <c r="C8" s="23">
        <v>0.91864999999999997</v>
      </c>
      <c r="D8" t="s">
        <v>38</v>
      </c>
      <c r="E8" t="s">
        <v>7</v>
      </c>
      <c r="F8">
        <v>918.65</v>
      </c>
      <c r="G8">
        <v>1200</v>
      </c>
    </row>
    <row r="9" spans="2:7" x14ac:dyDescent="0.35">
      <c r="B9" s="22" t="s">
        <v>39</v>
      </c>
      <c r="C9" s="23">
        <v>0.93332999999999999</v>
      </c>
      <c r="D9" t="s">
        <v>40</v>
      </c>
      <c r="E9" t="s">
        <v>7</v>
      </c>
      <c r="F9">
        <v>933.33</v>
      </c>
      <c r="G9">
        <v>1418.2</v>
      </c>
    </row>
    <row r="10" spans="2:7" x14ac:dyDescent="0.35">
      <c r="B10" s="22" t="s">
        <v>41</v>
      </c>
      <c r="C10" s="23">
        <v>1.07636</v>
      </c>
      <c r="D10" t="s">
        <v>42</v>
      </c>
      <c r="E10" t="s">
        <v>23</v>
      </c>
      <c r="F10">
        <v>1076.3599999999999</v>
      </c>
      <c r="G10">
        <v>3746.15</v>
      </c>
    </row>
    <row r="11" spans="2:7" x14ac:dyDescent="0.35">
      <c r="B11" s="22" t="s">
        <v>43</v>
      </c>
      <c r="C11" s="23">
        <v>1.20434</v>
      </c>
      <c r="D11" t="s">
        <v>44</v>
      </c>
      <c r="E11" t="s">
        <v>7</v>
      </c>
      <c r="F11">
        <v>1204.3399999999999</v>
      </c>
      <c r="G11">
        <v>1661.16</v>
      </c>
    </row>
    <row r="12" spans="2:7" x14ac:dyDescent="0.35">
      <c r="B12" s="22" t="s">
        <v>46</v>
      </c>
      <c r="C12" s="23">
        <v>1.27172</v>
      </c>
      <c r="D12" t="s">
        <v>45</v>
      </c>
      <c r="E12" t="s">
        <v>7</v>
      </c>
      <c r="F12">
        <v>1271.72</v>
      </c>
      <c r="G12">
        <v>1434.76</v>
      </c>
    </row>
    <row r="13" spans="2:7" x14ac:dyDescent="0.35">
      <c r="B13" s="22" t="s">
        <v>46</v>
      </c>
      <c r="C13" s="23">
        <v>1.38259</v>
      </c>
      <c r="D13" t="s">
        <v>47</v>
      </c>
      <c r="E13" t="s">
        <v>7</v>
      </c>
      <c r="F13">
        <v>1382.59</v>
      </c>
      <c r="G13">
        <v>2869.52</v>
      </c>
    </row>
    <row r="14" spans="2:7" x14ac:dyDescent="0.35">
      <c r="B14" s="22" t="s">
        <v>48</v>
      </c>
      <c r="C14" s="23">
        <v>1.5047200000000001</v>
      </c>
      <c r="D14" t="s">
        <v>49</v>
      </c>
      <c r="E14" t="s">
        <v>7</v>
      </c>
      <c r="F14">
        <v>1504.72</v>
      </c>
      <c r="G14">
        <v>2314.96</v>
      </c>
    </row>
    <row r="15" spans="2:7" x14ac:dyDescent="0.35">
      <c r="B15" s="22" t="s">
        <v>50</v>
      </c>
      <c r="C15" s="23">
        <v>2.7820800000000001</v>
      </c>
      <c r="D15" t="s">
        <v>51</v>
      </c>
      <c r="E15" t="s">
        <v>24</v>
      </c>
      <c r="F15">
        <v>2782.08</v>
      </c>
      <c r="G15">
        <v>3952.51</v>
      </c>
    </row>
    <row r="16" spans="2:7" x14ac:dyDescent="0.35">
      <c r="B16" s="22" t="s">
        <v>52</v>
      </c>
      <c r="C16" s="23">
        <v>2.9962800000000001</v>
      </c>
      <c r="D16" t="s">
        <v>53</v>
      </c>
      <c r="E16" t="s">
        <v>7</v>
      </c>
      <c r="F16">
        <v>2996.28</v>
      </c>
      <c r="G16">
        <v>4582.55</v>
      </c>
    </row>
    <row r="41" spans="10:10" x14ac:dyDescent="0.35">
      <c r="J41" s="25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41"/>
  <sheetViews>
    <sheetView workbookViewId="0">
      <selection activeCell="D3" sqref="D3"/>
    </sheetView>
  </sheetViews>
  <sheetFormatPr defaultRowHeight="12.9" x14ac:dyDescent="0.35"/>
  <cols>
    <col min="1" max="1" width="30.4609375" customWidth="1"/>
    <col min="13" max="13" width="7.15234375" customWidth="1"/>
    <col min="14" max="14" width="9.15234375" customWidth="1"/>
    <col min="15" max="19" width="9.15234375" hidden="1" customWidth="1"/>
    <col min="20" max="20" width="9.15234375" customWidth="1"/>
  </cols>
  <sheetData>
    <row r="1" spans="1:16" x14ac:dyDescent="0.35">
      <c r="A1" s="11" t="s">
        <v>16</v>
      </c>
    </row>
    <row r="2" spans="1:16" ht="20.6" x14ac:dyDescent="0.35">
      <c r="A2" s="20" t="s">
        <v>65</v>
      </c>
      <c r="D2" t="s">
        <v>5</v>
      </c>
      <c r="O2" t="s">
        <v>54</v>
      </c>
      <c r="P2" t="s">
        <v>55</v>
      </c>
    </row>
    <row r="3" spans="1:16" x14ac:dyDescent="0.35">
      <c r="C3" t="s">
        <v>56</v>
      </c>
      <c r="D3" s="16">
        <f>SUM(P3:P12)/1000000</f>
        <v>2.480982</v>
      </c>
      <c r="O3">
        <v>1978</v>
      </c>
      <c r="P3">
        <v>147719</v>
      </c>
    </row>
    <row r="4" spans="1:16" x14ac:dyDescent="0.35">
      <c r="C4" t="s">
        <v>57</v>
      </c>
      <c r="D4" s="16">
        <f>SUM(P13:P22)/1000000</f>
        <v>5.6577729999999997</v>
      </c>
      <c r="O4">
        <v>1979</v>
      </c>
      <c r="P4">
        <v>483281</v>
      </c>
    </row>
    <row r="5" spans="1:16" x14ac:dyDescent="0.35">
      <c r="C5" t="s">
        <v>58</v>
      </c>
      <c r="D5" s="16">
        <f>SUM(P23:P32)/1000000</f>
        <v>25.641760000000001</v>
      </c>
      <c r="O5">
        <v>1980</v>
      </c>
      <c r="P5">
        <v>230414</v>
      </c>
    </row>
    <row r="6" spans="1:16" x14ac:dyDescent="0.35">
      <c r="C6" t="s">
        <v>59</v>
      </c>
      <c r="D6" s="16">
        <f>SUM(P33:P41)/1000000</f>
        <v>21.519745620999998</v>
      </c>
      <c r="E6" s="16">
        <f>D10</f>
        <v>0</v>
      </c>
      <c r="O6">
        <v>1981</v>
      </c>
      <c r="P6">
        <v>127118</v>
      </c>
    </row>
    <row r="7" spans="1:16" x14ac:dyDescent="0.35">
      <c r="O7">
        <v>1982</v>
      </c>
      <c r="P7">
        <v>198296</v>
      </c>
    </row>
    <row r="8" spans="1:16" x14ac:dyDescent="0.35">
      <c r="O8">
        <v>1983</v>
      </c>
      <c r="P8">
        <v>439455</v>
      </c>
    </row>
    <row r="9" spans="1:16" x14ac:dyDescent="0.35">
      <c r="O9">
        <v>1984</v>
      </c>
      <c r="P9">
        <v>254643</v>
      </c>
    </row>
    <row r="10" spans="1:16" x14ac:dyDescent="0.35">
      <c r="B10" t="s">
        <v>60</v>
      </c>
      <c r="C10">
        <v>2016</v>
      </c>
      <c r="D10" s="16"/>
      <c r="O10">
        <v>1985</v>
      </c>
      <c r="P10">
        <v>368239</v>
      </c>
    </row>
    <row r="11" spans="1:16" x14ac:dyDescent="0.35">
      <c r="O11">
        <v>1986</v>
      </c>
      <c r="P11">
        <v>126385</v>
      </c>
    </row>
    <row r="12" spans="1:16" x14ac:dyDescent="0.35">
      <c r="O12">
        <v>1987</v>
      </c>
      <c r="P12">
        <v>105432</v>
      </c>
    </row>
    <row r="13" spans="1:16" x14ac:dyDescent="0.35">
      <c r="O13">
        <v>1988</v>
      </c>
      <c r="P13">
        <v>51023</v>
      </c>
    </row>
    <row r="14" spans="1:16" x14ac:dyDescent="0.35">
      <c r="O14">
        <v>1989</v>
      </c>
      <c r="P14">
        <v>661658</v>
      </c>
    </row>
    <row r="15" spans="1:16" x14ac:dyDescent="0.35">
      <c r="O15">
        <v>1990</v>
      </c>
      <c r="P15">
        <v>167897</v>
      </c>
    </row>
    <row r="16" spans="1:16" x14ac:dyDescent="0.35">
      <c r="O16">
        <v>1991</v>
      </c>
      <c r="P16">
        <v>353682</v>
      </c>
    </row>
    <row r="17" spans="2:19" x14ac:dyDescent="0.35">
      <c r="O17">
        <v>1992</v>
      </c>
      <c r="P17">
        <v>710225</v>
      </c>
    </row>
    <row r="18" spans="2:19" x14ac:dyDescent="0.35">
      <c r="O18">
        <v>1993</v>
      </c>
      <c r="P18">
        <v>659059</v>
      </c>
    </row>
    <row r="19" spans="2:19" x14ac:dyDescent="0.35">
      <c r="O19">
        <v>1994</v>
      </c>
      <c r="P19">
        <v>411075</v>
      </c>
    </row>
    <row r="20" spans="2:19" x14ac:dyDescent="0.35">
      <c r="O20">
        <v>1995</v>
      </c>
      <c r="P20">
        <v>1295578</v>
      </c>
      <c r="S20" s="24">
        <v>452569.54700000002</v>
      </c>
    </row>
    <row r="21" spans="2:19" x14ac:dyDescent="0.35">
      <c r="O21">
        <v>1996</v>
      </c>
      <c r="P21">
        <v>828039</v>
      </c>
      <c r="S21" s="24">
        <v>2101507.4470000002</v>
      </c>
    </row>
    <row r="22" spans="2:19" x14ac:dyDescent="0.35">
      <c r="O22">
        <v>1997</v>
      </c>
      <c r="P22">
        <v>519537</v>
      </c>
      <c r="S22" s="24">
        <v>294575.37900000002</v>
      </c>
    </row>
    <row r="23" spans="2:19" x14ac:dyDescent="0.35">
      <c r="B23" t="s">
        <v>60</v>
      </c>
      <c r="C23" t="s">
        <v>61</v>
      </c>
      <c r="O23">
        <v>1998</v>
      </c>
      <c r="P23">
        <v>886352</v>
      </c>
      <c r="S23" s="24">
        <v>276084.24800000002</v>
      </c>
    </row>
    <row r="24" spans="2:19" x14ac:dyDescent="0.35">
      <c r="O24">
        <v>1999</v>
      </c>
      <c r="P24">
        <v>754955</v>
      </c>
    </row>
    <row r="25" spans="2:19" x14ac:dyDescent="0.35">
      <c r="O25">
        <v>2000</v>
      </c>
      <c r="P25">
        <v>251721</v>
      </c>
    </row>
    <row r="26" spans="2:19" x14ac:dyDescent="0.35">
      <c r="O26">
        <v>2001</v>
      </c>
      <c r="P26">
        <v>1276957</v>
      </c>
    </row>
    <row r="27" spans="2:19" x14ac:dyDescent="0.35">
      <c r="O27">
        <v>2002</v>
      </c>
      <c r="P27">
        <v>433649</v>
      </c>
    </row>
    <row r="28" spans="2:19" x14ac:dyDescent="0.35">
      <c r="O28">
        <v>2003</v>
      </c>
      <c r="P28">
        <v>780776</v>
      </c>
    </row>
    <row r="29" spans="2:19" x14ac:dyDescent="0.35">
      <c r="O29">
        <v>2004</v>
      </c>
      <c r="P29">
        <v>2232421</v>
      </c>
    </row>
    <row r="30" spans="2:19" x14ac:dyDescent="0.35">
      <c r="O30">
        <v>2005</v>
      </c>
      <c r="P30">
        <v>17770118</v>
      </c>
    </row>
    <row r="31" spans="2:19" x14ac:dyDescent="0.35">
      <c r="O31">
        <v>2006</v>
      </c>
      <c r="P31">
        <v>640797</v>
      </c>
    </row>
    <row r="32" spans="2:19" x14ac:dyDescent="0.35">
      <c r="O32">
        <v>2007</v>
      </c>
      <c r="P32">
        <v>614014</v>
      </c>
    </row>
    <row r="33" spans="15:16" x14ac:dyDescent="0.35">
      <c r="O33">
        <v>2008</v>
      </c>
      <c r="P33">
        <v>3487967</v>
      </c>
    </row>
    <row r="34" spans="15:16" x14ac:dyDescent="0.35">
      <c r="O34">
        <v>2009</v>
      </c>
      <c r="P34">
        <v>779898</v>
      </c>
    </row>
    <row r="35" spans="15:16" x14ac:dyDescent="0.35">
      <c r="O35">
        <v>2010</v>
      </c>
      <c r="P35">
        <v>773575</v>
      </c>
    </row>
    <row r="36" spans="15:16" x14ac:dyDescent="0.35">
      <c r="O36">
        <v>2011</v>
      </c>
      <c r="P36">
        <v>2427274</v>
      </c>
    </row>
    <row r="37" spans="15:16" x14ac:dyDescent="0.35">
      <c r="O37">
        <v>2012</v>
      </c>
      <c r="P37">
        <v>9266395</v>
      </c>
    </row>
    <row r="38" spans="15:16" x14ac:dyDescent="0.35">
      <c r="O38">
        <v>2013</v>
      </c>
      <c r="P38">
        <v>491415</v>
      </c>
    </row>
    <row r="39" spans="15:16" x14ac:dyDescent="0.35">
      <c r="O39">
        <v>2014</v>
      </c>
      <c r="P39">
        <v>376648</v>
      </c>
    </row>
    <row r="40" spans="15:16" x14ac:dyDescent="0.35">
      <c r="O40">
        <v>2015</v>
      </c>
      <c r="P40">
        <v>791837</v>
      </c>
    </row>
    <row r="41" spans="15:16" x14ac:dyDescent="0.35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CCC@b3beb00f-a50b-4399-b97a-d9161a968919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https://shp.swissre.com/teams/erc/_layouts/15/DocIdRedir.aspx?ID=CCC%40b3beb00f-a50b-4399-b97a-d9161a968919</Url>
      <Description>CCC@b3beb00f-a50b-4399-b97a-d9161a968919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d2f5930b64cccb57085419b97405d40d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5c1225bb11fddf49c138292c065518d0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855D4A4-BEFF-4131-9E12-BD873D7AFB26}">
  <ds:schemaRefs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d6b3294d-d0ac-402f-8738-58b01d6ec124"/>
    <ds:schemaRef ds:uri="48a815f4-3858-4620-8a98-10ba965b75d7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874F42-82C8-480F-86A7-447E398C7F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Fig13_Number_of_victims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  <vt:lpstr>Fig13_Number_of_victims!Print_Area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Lucia Zacikova</cp:lastModifiedBy>
  <cp:lastPrinted>2019-03-28T17:46:47Z</cp:lastPrinted>
  <dcterms:created xsi:type="dcterms:W3CDTF">1999-02-12T09:13:11Z</dcterms:created>
  <dcterms:modified xsi:type="dcterms:W3CDTF">2020-04-24T08:39:19Z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b3beb00f-a50b-4399-b97a-d9161a968919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  <property fmtid="{D5CDD505-2E9C-101B-9397-08002B2CF9AE}" pid="30" name="MSIP_Label_90c2fedb-0da6-4717-8531-d16a1b9930f4_Enabled">
    <vt:lpwstr>True</vt:lpwstr>
  </property>
  <property fmtid="{D5CDD505-2E9C-101B-9397-08002B2CF9AE}" pid="31" name="MSIP_Label_90c2fedb-0da6-4717-8531-d16a1b9930f4_SiteId">
    <vt:lpwstr>45597f60-6e37-4be7-acfb-4c9e23b261ea</vt:lpwstr>
  </property>
  <property fmtid="{D5CDD505-2E9C-101B-9397-08002B2CF9AE}" pid="32" name="MSIP_Label_90c2fedb-0da6-4717-8531-d16a1b9930f4_Owner">
    <vt:lpwstr>Lucia_Bevere@swissre.com</vt:lpwstr>
  </property>
  <property fmtid="{D5CDD505-2E9C-101B-9397-08002B2CF9AE}" pid="33" name="MSIP_Label_90c2fedb-0da6-4717-8531-d16a1b9930f4_SetDate">
    <vt:lpwstr>2020-02-03T18:25:44.5017317Z</vt:lpwstr>
  </property>
  <property fmtid="{D5CDD505-2E9C-101B-9397-08002B2CF9AE}" pid="34" name="MSIP_Label_90c2fedb-0da6-4717-8531-d16a1b9930f4_Name">
    <vt:lpwstr>Internal</vt:lpwstr>
  </property>
  <property fmtid="{D5CDD505-2E9C-101B-9397-08002B2CF9AE}" pid="35" name="MSIP_Label_90c2fedb-0da6-4717-8531-d16a1b9930f4_Application">
    <vt:lpwstr>Microsoft Azure Information Protection</vt:lpwstr>
  </property>
  <property fmtid="{D5CDD505-2E9C-101B-9397-08002B2CF9AE}" pid="36" name="MSIP_Label_90c2fedb-0da6-4717-8531-d16a1b9930f4_Extended_MSFT_Method">
    <vt:lpwstr>Automatic</vt:lpwstr>
  </property>
  <property fmtid="{D5CDD505-2E9C-101B-9397-08002B2CF9AE}" pid="37" name="Sensitivity">
    <vt:lpwstr>Internal</vt:lpwstr>
  </property>
</Properties>
</file>